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2-03-31_TFI-KI\"/>
    </mc:Choice>
  </mc:AlternateContent>
  <xr:revisionPtr revIDLastSave="0" documentId="13_ncr:1_{AFB9E9C9-DD80-414A-8D33-44226137175E}" xr6:coauthVersionLast="36" xr6:coauthVersionMax="3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0" yWindow="0" windowWidth="28800" windowHeight="13620"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Bilješke!$A$1:$G$178</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C164" i="24" l="1"/>
  <c r="B164" i="24"/>
  <c r="C160" i="24"/>
  <c r="B160" i="24"/>
  <c r="C153" i="24"/>
  <c r="B153" i="24"/>
  <c r="C145" i="24"/>
  <c r="B145" i="24"/>
  <c r="C141" i="24"/>
  <c r="B141" i="24"/>
  <c r="C137" i="24"/>
  <c r="B137" i="24"/>
  <c r="C133" i="24"/>
  <c r="B133" i="24"/>
  <c r="C129" i="24"/>
  <c r="B129" i="24"/>
  <c r="E96" i="24"/>
  <c r="D96" i="24"/>
  <c r="C96" i="24"/>
  <c r="B96" i="24"/>
  <c r="E93" i="24"/>
  <c r="D93" i="24"/>
  <c r="C93" i="24"/>
  <c r="B93" i="24"/>
  <c r="E88" i="24"/>
  <c r="D88" i="24"/>
  <c r="C88" i="24"/>
  <c r="B88" i="24"/>
  <c r="E85" i="24"/>
  <c r="D85" i="24"/>
  <c r="C85" i="24"/>
  <c r="B85" i="24"/>
  <c r="E80" i="24"/>
  <c r="D80" i="24"/>
  <c r="C80" i="24"/>
  <c r="B80" i="24"/>
  <c r="E77" i="24"/>
  <c r="D77" i="24"/>
  <c r="C77" i="24"/>
  <c r="B77" i="24"/>
  <c r="E72" i="24"/>
  <c r="D72" i="24"/>
  <c r="C72" i="24"/>
  <c r="B72" i="24"/>
  <c r="E69" i="24"/>
  <c r="D69" i="24"/>
  <c r="C69" i="24"/>
  <c r="B69" i="24"/>
  <c r="E64" i="24"/>
  <c r="D64" i="24"/>
  <c r="C64" i="24"/>
  <c r="B64" i="24"/>
  <c r="E58" i="24"/>
  <c r="D58" i="24"/>
  <c r="C58" i="24"/>
  <c r="B58" i="24"/>
  <c r="E53" i="24"/>
  <c r="D53" i="24"/>
  <c r="C53" i="24"/>
  <c r="B53" i="24"/>
  <c r="E47" i="24"/>
  <c r="D47" i="24"/>
  <c r="C47" i="24"/>
  <c r="B47" i="24"/>
  <c r="E42" i="24"/>
  <c r="D42" i="24"/>
  <c r="C42" i="24"/>
  <c r="B42" i="24"/>
  <c r="E37" i="24"/>
  <c r="D37" i="24"/>
  <c r="C37" i="24"/>
  <c r="B37" i="24"/>
  <c r="E32" i="24"/>
  <c r="D32" i="24"/>
  <c r="C32" i="24"/>
  <c r="B32" i="24"/>
  <c r="O26" i="29" l="1"/>
  <c r="G26" i="29"/>
  <c r="R25" i="29"/>
  <c r="R24" i="29"/>
  <c r="R23" i="29"/>
  <c r="R22" i="29"/>
  <c r="R21" i="29"/>
  <c r="R20" i="29"/>
  <c r="R19" i="29"/>
  <c r="R18" i="29"/>
  <c r="R17" i="29"/>
  <c r="R16" i="29"/>
  <c r="R15" i="29"/>
  <c r="R14" i="29"/>
  <c r="R13" i="29"/>
  <c r="R12" i="29"/>
  <c r="R11" i="29"/>
  <c r="R10" i="29"/>
  <c r="Q9" i="29"/>
  <c r="Q26" i="29" s="1"/>
  <c r="P9" i="29"/>
  <c r="P26" i="29" s="1"/>
  <c r="O9" i="29"/>
  <c r="N9" i="29"/>
  <c r="N26" i="29" s="1"/>
  <c r="M9" i="29"/>
  <c r="M26" i="29" s="1"/>
  <c r="L9" i="29"/>
  <c r="L26" i="29" s="1"/>
  <c r="K9" i="29"/>
  <c r="K26" i="29" s="1"/>
  <c r="J9" i="29"/>
  <c r="J26" i="29" s="1"/>
  <c r="I9" i="29"/>
  <c r="I26" i="29" s="1"/>
  <c r="H9" i="29"/>
  <c r="H26" i="29" s="1"/>
  <c r="G9" i="29"/>
  <c r="F9" i="29"/>
  <c r="F26" i="29" s="1"/>
  <c r="E9" i="29"/>
  <c r="E26" i="29" s="1"/>
  <c r="R8" i="29"/>
  <c r="R7" i="29"/>
  <c r="R6" i="29"/>
  <c r="I59" i="28"/>
  <c r="H59" i="28"/>
  <c r="I51" i="28"/>
  <c r="H51" i="28"/>
  <c r="I44" i="28"/>
  <c r="H44" i="28"/>
  <c r="J48" i="27"/>
  <c r="K48" i="27"/>
  <c r="J60" i="27"/>
  <c r="K60" i="27"/>
  <c r="J24" i="27"/>
  <c r="J36" i="27" s="1"/>
  <c r="J38" i="27" s="1"/>
  <c r="K24" i="27"/>
  <c r="K36" i="27"/>
  <c r="K38" i="27" s="1"/>
  <c r="J39" i="27"/>
  <c r="K39" i="27"/>
  <c r="I60" i="27"/>
  <c r="H60" i="27"/>
  <c r="I48" i="27"/>
  <c r="H48" i="27"/>
  <c r="I39" i="27"/>
  <c r="H39" i="27"/>
  <c r="I24" i="27"/>
  <c r="I36" i="27" s="1"/>
  <c r="I38" i="27" s="1"/>
  <c r="I42" i="27" s="1"/>
  <c r="H24" i="27"/>
  <c r="H36" i="27" s="1"/>
  <c r="H38" i="27" s="1"/>
  <c r="I77" i="26"/>
  <c r="H77" i="26"/>
  <c r="I52" i="26"/>
  <c r="H52" i="26"/>
  <c r="I48" i="26"/>
  <c r="H48" i="26"/>
  <c r="I42" i="26"/>
  <c r="H42" i="26"/>
  <c r="I29" i="26"/>
  <c r="H29" i="26"/>
  <c r="I25" i="26"/>
  <c r="H25" i="26"/>
  <c r="I22" i="26"/>
  <c r="H22" i="26"/>
  <c r="I18" i="26"/>
  <c r="H18" i="26"/>
  <c r="I13" i="26"/>
  <c r="H13" i="26"/>
  <c r="I9" i="26"/>
  <c r="H9" i="26"/>
  <c r="I47" i="27" l="1"/>
  <c r="I69" i="27" s="1"/>
  <c r="I46" i="27"/>
  <c r="I44" i="27"/>
  <c r="K42" i="27"/>
  <c r="H42" i="27"/>
  <c r="H63" i="26"/>
  <c r="H78" i="26" s="1"/>
  <c r="I63" i="26"/>
  <c r="I78" i="26" s="1"/>
  <c r="H40" i="26"/>
  <c r="I40" i="26"/>
  <c r="H47" i="27"/>
  <c r="J42" i="27"/>
  <c r="K47" i="27"/>
  <c r="J47" i="27"/>
  <c r="R26" i="29"/>
  <c r="H60" i="28"/>
  <c r="H63" i="28" s="1"/>
  <c r="I60" i="28"/>
  <c r="I63" i="28" s="1"/>
  <c r="R9" i="29"/>
  <c r="H46" i="27" l="1"/>
  <c r="H69" i="27" s="1"/>
  <c r="H44" i="27"/>
  <c r="K46" i="27"/>
  <c r="K69" i="27" s="1"/>
  <c r="K44" i="27"/>
  <c r="J46" i="27"/>
  <c r="J69" i="27" s="1"/>
  <c r="J44" i="27"/>
</calcChain>
</file>

<file path=xl/sharedStrings.xml><?xml version="1.0" encoding="utf-8"?>
<sst xmlns="http://schemas.openxmlformats.org/spreadsheetml/2006/main" count="489" uniqueCount="387">
  <si>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</si>
  <si>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</si>
  <si>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</si>
  <si>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</si>
  <si>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</si>
  <si>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</si>
  <si>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</si>
  <si>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</si>
  <si>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</si>
  <si>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</si>
  <si>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u kunama</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</si>
  <si>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</si>
  <si>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</si>
  <si>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</si>
  <si>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</si>
  <si>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</si>
  <si>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</si>
  <si>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</si>
  <si>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</si>
  <si>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</si>
  <si>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</si>
  <si>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</si>
  <si>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</si>
  <si>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</si>
  <si>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</si>
  <si>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</si>
  <si>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</si>
  <si>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</si>
  <si>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</si>
  <si>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</si>
  <si>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</si>
  <si>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</si>
  <si>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</si>
  <si>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</si>
  <si>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</si>
  <si>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</si>
  <si>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</si>
  <si>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</si>
  <si>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</si>
  <si>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</si>
  <si>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</si>
  <si>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</si>
  <si>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</si>
  <si>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</si>
  <si>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</si>
  <si>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</si>
  <si>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</si>
  <si>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</si>
  <si>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</si>
  <si>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</si>
  <si>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</si>
  <si>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</si>
  <si>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</si>
  <si>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</si>
  <si>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</si>
  <si>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</si>
  <si>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</si>
  <si>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</si>
  <si>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</si>
  <si>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</si>
  <si>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</si>
  <si>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</si>
  <si>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</si>
  <si>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</si>
  <si>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</si>
  <si>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</si>
  <si>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</si>
  <si>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</si>
  <si>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</si>
  <si>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</si>
  <si>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</si>
  <si>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</si>
  <si>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</si>
  <si>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</si>
  <si>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</si>
  <si>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</si>
  <si>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</si>
  <si>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</si>
  <si>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</si>
  <si>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</si>
  <si>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</si>
  <si>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</si>
  <si>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</si>
  <si>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</si>
  <si>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</si>
  <si>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</si>
  <si>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</si>
  <si>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</si>
  <si>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</si>
  <si>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</si>
  <si>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</si>
  <si>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</si>
  <si>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</si>
  <si>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</si>
  <si>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</si>
  <si>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</si>
  <si>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</si>
  <si>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</si>
  <si>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</si>
  <si>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</si>
  <si>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</si>
  <si>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</si>
  <si>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</si>
  <si>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</si>
  <si>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</si>
  <si>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</si>
  <si>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</si>
  <si>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</si>
  <si>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</si>
  <si>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</si>
  <si>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</si>
  <si>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</si>
  <si>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</si>
  <si>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</si>
  <si>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</si>
  <si>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</si>
  <si>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</si>
  <si>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</si>
  <si>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</si>
  <si>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</si>
  <si>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</si>
  <si>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</si>
  <si>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</si>
  <si>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</si>
  <si>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</si>
  <si>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</si>
  <si>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</si>
  <si>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</si>
  <si>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</si>
  <si>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</si>
  <si>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</si>
  <si>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</si>
  <si>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</si>
  <si>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</si>
  <si>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</si>
  <si>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</si>
  <si>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</si>
  <si>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</si>
  <si>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</si>
  <si>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</si>
  <si>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</si>
  <si>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</si>
  <si>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</si>
  <si>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</si>
  <si>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</si>
  <si>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</si>
  <si>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</si>
  <si>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</si>
  <si>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</si>
  <si>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</si>
  <si>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</si>
  <si>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</si>
  <si>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</si>
  <si>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</si>
  <si>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</si>
  <si>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</si>
  <si>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</si>
  <si>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</si>
  <si>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</si>
  <si>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</si>
  <si>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</si>
  <si>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</si>
  <si>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</si>
  <si>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</si>
  <si>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</si>
  <si>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</si>
  <si>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</si>
  <si>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</si>
  <si>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</si>
  <si>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</si>
  <si>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</si>
  <si>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</si>
  <si>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</si>
  <si>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</si>
  <si>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</si>
  <si>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</si>
  <si>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</si>
  <si>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</si>
  <si>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</si>
  <si>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</si>
  <si>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</si>
  <si>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</si>
  <si>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</si>
  <si>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</si>
  <si>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</si>
  <si>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</si>
  <si>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</si>
  <si>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</si>
  <si>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</si>
  <si>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</si>
  <si>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</si>
  <si>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</si>
  <si>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</si>
  <si>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</si>
  <si>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</si>
  <si>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</si>
  <si>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</si>
  <si>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</si>
  <si>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</si>
  <si>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</si>
  <si>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</si>
  <si>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</si>
  <si>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</si>
  <si>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</si>
  <si>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</si>
  <si>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</si>
  <si>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</si>
  <si>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</si>
  <si>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</si>
  <si>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</si>
  <si>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</si>
  <si>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</si>
  <si>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</si>
  <si>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</si>
  <si>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</si>
  <si>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</si>
  <si>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</si>
  <si>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</si>
  <si>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</si>
  <si>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</si>
  <si>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</si>
  <si>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</si>
  <si>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</si>
  <si>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</si>
  <si>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</si>
  <si>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</si>
  <si>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</si>
  <si>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</si>
  <si>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</si>
  <si>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</si>
  <si>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</si>
  <si>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</si>
  <si>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</si>
  <si>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</si>
  <si>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</si>
  <si>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</si>
  <si>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</si>
  <si>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</si>
  <si>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</si>
  <si>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</si>
  <si>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</si>
  <si>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</si>
  <si>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</si>
  <si>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</si>
  <si>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</si>
  <si>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</si>
  <si>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</si>
  <si>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</si>
  <si>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</si>
  <si>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</si>
  <si>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</si>
  <si>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</si>
  <si>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</si>
  <si>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</si>
  <si>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</si>
  <si>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</si>
  <si>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</si>
  <si>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</si>
  <si>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</si>
  <si>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</si>
  <si>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</si>
  <si>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</si>
  <si>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</si>
  <si>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</si>
  <si>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</si>
  <si>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</si>
  <si>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</si>
  <si>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</si>
  <si>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</si>
  <si>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</si>
  <si>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</si>
  <si>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</si>
  <si>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</si>
  <si>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</si>
  <si>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</si>
  <si>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</si>
  <si>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</si>
  <si>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</si>
  <si>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</si>
  <si>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</si>
  <si>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</si>
  <si>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</si>
  <si>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</si>
  <si>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</si>
  <si>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</si>
  <si>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</si>
  <si>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</si>
  <si>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</si>
  <si>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</si>
  <si>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</si>
  <si>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</si>
  <si>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</si>
  <si>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</si>
  <si>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</si>
  <si>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</si>
  <si>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</si>
  <si>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</si>
  <si>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stanje na dan 31.03.2022</t>
  </si>
  <si>
    <t>u razdoblju 01.01.2022 do 31.03.2022</t>
  </si>
  <si>
    <t>Obveznik: PODRAVSKA BANKA DD</t>
  </si>
  <si>
    <t>u razdoblju 01.1.2022 do 31.03.2022</t>
  </si>
  <si>
    <t>BILJEŠKE UZ FINANCIJSKE IZVJEŠTAJE - TFI</t>
  </si>
  <si>
    <t>(sastavljaju se za tromjesečna izvještajna razdoblja)</t>
  </si>
  <si>
    <t>Naziv izdavatelja:   PODRAVSKA BANKA dioničko društvo</t>
  </si>
  <si>
    <t>Sjedište:                  Opatička 3, 48000 Koprivnica</t>
  </si>
  <si>
    <t xml:space="preserve">MBS:                        010000486 </t>
  </si>
  <si>
    <t>OIB:                          97326283154</t>
  </si>
  <si>
    <t>Izvještajno razdoblje: 1. siječnja 2022. - 31. ožujka 2022.</t>
  </si>
  <si>
    <t>Bilješke uz financijske izvještaje</t>
  </si>
  <si>
    <t>Značajnije poslovne aktivnosti i događaji prezentirani su u nastavku i u izvještaju poslovodstva za izvještajno razdoblje.</t>
  </si>
  <si>
    <t>Kamatni prihodi</t>
  </si>
  <si>
    <t>AOP oznaka 001</t>
  </si>
  <si>
    <t>Kumulativ  01.01.2021. - 31.03.2021.</t>
  </si>
  <si>
    <t>Tromjesečje 01.01.2021. - 31.03.2021.</t>
  </si>
  <si>
    <t>Kumulativ  01.01.2022. - 31.03.2022.</t>
  </si>
  <si>
    <t>Tromjesečje 01.01.2022. - 31.03.2022.</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</si>
  <si>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</si>
  <si>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</si>
  <si>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</si>
  <si>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</si>
  <si>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</si>
  <si>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</si>
  <si>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</si>
  <si>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</si>
  <si>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</si>
  <si>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</si>
  <si>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</si>
  <si>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</si>
  <si>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</si>
  <si>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</si>
  <si>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</si>
  <si>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</si>
  <si>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</si>
  <si>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</si>
  <si>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</si>
  <si>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</si>
  <si>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</si>
  <si>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</si>
  <si>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</si>
  <si>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</si>
  <si>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</si>
  <si>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</si>
  <si>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(Rashodi za zaposlenike)</t>
  </si>
  <si>
    <t>(Ostali administrativni rashodi)</t>
  </si>
  <si>
    <t>Amortizacija</t>
  </si>
  <si>
    <t>Nekretnine, postrojenja i oprema</t>
  </si>
  <si>
    <t>Ostala nematerijalna imovina</t>
  </si>
  <si>
    <t>Umanjenje vrijednosti ili (-) ukidanje umanjenja vrijednosti po financijskoj imovini koja se ne mjeri po fer vrijednosti kroz dobit ili gubitak</t>
  </si>
  <si>
    <t>(Financijska imovina po fer vrijednosti kroz ostalu sveobuhvatnu dobit)</t>
  </si>
  <si>
    <t>(Financijska imovina po amortiziranom trošku)</t>
  </si>
  <si>
    <t>BILANCA STANJA</t>
  </si>
  <si>
    <t>Krediti i predujmovi</t>
  </si>
  <si>
    <t>31.12.2021.</t>
  </si>
  <si>
    <t>31.03.2022.</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</si>
  <si>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</si>
  <si>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</si>
  <si>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</si>
  <si>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</si>
  <si>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</si>
  <si>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</si>
  <si>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</si>
  <si>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</si>
  <si>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</si>
  <si>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</si>
  <si>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</si>
  <si>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</si>
  <si>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</si>
  <si>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</si>
  <si>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</si>
  <si>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</si>
  <si>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</si>
  <si>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</si>
  <si>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</si>
  <si>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</si>
  <si>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</si>
  <si>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</si>
  <si>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</si>
  <si>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</si>
  <si>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</si>
  <si>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</si>
  <si>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Banka nije član grupe banaka, nema društva kćeri i ne sastavlja konsolidirane financijske izvještaje</t>
  </si>
  <si>
    <t>Prosječni broj zaposlenih tijekom tekućeg tromjesečja iznosi 231 zaposlenika.</t>
  </si>
  <si>
    <t xml:space="preserve">U 2022. godini Banka nije primala javne subvencije. </t>
  </si>
  <si>
    <t xml:space="preserve">Prema mišljenju Uprave, nakon 31. ožujka 2022. godine do objave ovih financijskih izvještaja, nisu zabilježeni značajni događaji koji u bitnome utječu na promjene u poslovanju Banke.
</t>
  </si>
  <si>
    <t>AOP oznaka 018</t>
  </si>
  <si>
    <t>AOP oznaka 020</t>
  </si>
  <si>
    <t>Država osnivanja:   Republika Hrvatska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</si>
</sst>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7" fillId="0" borderId="0"/>
    <xf numFmtId="0" fontId="2" fillId="0" borderId="0"/>
    <xf numFmtId="0" fontId="2" fillId="0" borderId="0"/>
  </cellStyleXfs>
  <cellXfs count="316">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2" fillId="9" borderId="0" xfId="4" applyFont="1" applyFill="1" applyBorder="1" applyAlignment="1">
      <alignment vertical="top" wrapText="1"/>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0" fontId="2" fillId="0" borderId="0" xfId="0" applyFont="1" applyAlignment="1">
      <alignment horizontal="left" vertical="top" wrapText="1"/>
    </xf>
    <xf numFmtId="0" fontId="4" fillId="0" borderId="0" xfId="0" applyFont="1" applyAlignment="1">
      <alignment vertical="center"/>
    </xf>
    <xf numFmtId="0" fontId="31" fillId="0" borderId="0" xfId="0" applyFont="1" applyAlignment="1">
      <alignment horizontal="left" vertical="top"/>
    </xf>
    <xf numFmtId="0" fontId="31" fillId="0" borderId="0" xfId="0" applyFont="1" applyAlignment="1">
      <alignment vertical="top"/>
    </xf>
    <xf numFmtId="0" fontId="31" fillId="0" borderId="0" xfId="0" applyFont="1" applyAlignment="1">
      <alignment horizontal="left"/>
    </xf>
    <xf numFmtId="0" fontId="31" fillId="0" borderId="0" xfId="0" applyFont="1" applyAlignment="1"/>
    <xf numFmtId="0" fontId="32" fillId="0" borderId="0" xfId="0" applyFont="1" applyFill="1" applyAlignment="1">
      <alignment vertical="top"/>
    </xf>
    <xf numFmtId="0" fontId="32" fillId="0" borderId="0" xfId="0" applyFont="1" applyAlignment="1"/>
    <xf numFmtId="0" fontId="32" fillId="0" borderId="0" xfId="0" applyFont="1" applyAlignment="1">
      <alignment horizontal="left"/>
    </xf>
    <xf numFmtId="0" fontId="33" fillId="0" borderId="0" xfId="0" applyFont="1" applyAlignment="1">
      <alignment vertical="top"/>
    </xf>
    <xf numFmtId="0" fontId="31" fillId="0" borderId="0" xfId="0" applyFont="1"/>
    <xf numFmtId="0" fontId="33" fillId="0" borderId="0" xfId="0" applyFont="1"/>
    <xf numFmtId="0" fontId="33" fillId="0" borderId="0" xfId="0" applyFont="1" applyAlignment="1">
      <alignment horizontal="left"/>
    </xf>
    <xf numFmtId="0" fontId="33" fillId="15" borderId="17" xfId="0" applyFont="1" applyFill="1" applyBorder="1"/>
    <xf numFmtId="0" fontId="33" fillId="0" borderId="0" xfId="0" applyFont="1" applyFill="1"/>
    <xf numFmtId="0" fontId="33" fillId="15" borderId="20" xfId="0" applyFont="1" applyFill="1" applyBorder="1" applyAlignment="1">
      <alignment vertical="top"/>
    </xf>
    <xf numFmtId="3" fontId="4" fillId="15" borderId="21" xfId="6" applyNumberFormat="1" applyFont="1" applyFill="1" applyBorder="1" applyAlignment="1" applyProtection="1">
      <alignment horizontal="center" vertical="center" wrapText="1"/>
    </xf>
    <xf numFmtId="0" fontId="34" fillId="0" borderId="21" xfId="0" applyFont="1" applyBorder="1" applyAlignment="1">
      <alignment vertical="center"/>
    </xf>
    <xf numFmtId="3" fontId="34" fillId="0" borderId="21" xfId="0" applyNumberFormat="1" applyFont="1" applyFill="1" applyBorder="1" applyAlignment="1">
      <alignment horizontal="right" vertical="center" wrapText="1"/>
    </xf>
    <xf numFmtId="0" fontId="35" fillId="0" borderId="21" xfId="0" applyFont="1" applyBorder="1" applyAlignment="1">
      <alignment vertical="center"/>
    </xf>
    <xf numFmtId="3" fontId="35" fillId="0" borderId="21" xfId="0" applyNumberFormat="1" applyFont="1" applyFill="1" applyBorder="1" applyAlignment="1">
      <alignment horizontal="right" vertical="center" wrapText="1"/>
    </xf>
    <xf numFmtId="0" fontId="5" fillId="0" borderId="0" xfId="0" applyFont="1"/>
    <xf numFmtId="0" fontId="4" fillId="0" borderId="0" xfId="0" applyFont="1"/>
    <xf numFmtId="0" fontId="34" fillId="0" borderId="21" xfId="0" applyFont="1" applyBorder="1" applyAlignment="1">
      <alignment vertical="center" wrapText="1"/>
    </xf>
    <xf numFmtId="3" fontId="34" fillId="0" borderId="21" xfId="0" applyNumberFormat="1" applyFont="1" applyFill="1" applyBorder="1" applyAlignment="1">
      <alignment horizontal="right" vertical="center"/>
    </xf>
    <xf numFmtId="3" fontId="35" fillId="0" borderId="21" xfId="0" applyNumberFormat="1" applyFont="1" applyFill="1" applyBorder="1" applyAlignment="1">
      <alignment horizontal="right" vertical="center"/>
    </xf>
    <xf numFmtId="0" fontId="35" fillId="0" borderId="0" xfId="0" applyFont="1" applyAlignment="1">
      <alignment vertical="center"/>
    </xf>
    <xf numFmtId="3" fontId="36" fillId="0" borderId="0" xfId="0" applyNumberFormat="1" applyFont="1" applyFill="1" applyAlignment="1">
      <alignment horizontal="right" vertical="center"/>
    </xf>
    <xf numFmtId="0" fontId="33" fillId="15" borderId="20" xfId="0" applyFont="1" applyFill="1" applyBorder="1" applyAlignment="1">
      <alignment vertical="center"/>
    </xf>
    <xf numFmtId="0" fontId="38" fillId="0" borderId="21" xfId="7" applyFont="1" applyFill="1" applyBorder="1" applyAlignment="1">
      <alignment horizontal="justify" vertical="center"/>
    </xf>
    <xf numFmtId="0" fontId="39" fillId="0" borderId="21" xfId="7" applyFont="1" applyFill="1" applyBorder="1" applyAlignment="1">
      <alignment horizontal="left" vertical="center"/>
    </xf>
    <xf numFmtId="3" fontId="5" fillId="0" borderId="21" xfId="0" applyNumberFormat="1" applyFont="1" applyBorder="1"/>
    <xf numFmtId="3" fontId="4" fillId="0" borderId="21" xfId="0" applyNumberFormat="1" applyFont="1" applyBorder="1"/>
    <xf numFmtId="0" fontId="4" fillId="0" borderId="21" xfId="7" applyFont="1" applyFill="1" applyBorder="1" applyAlignment="1">
      <alignment vertical="center"/>
    </xf>
    <xf numFmtId="0" fontId="5" fillId="0" borderId="21" xfId="7" applyFont="1" applyFill="1" applyBorder="1" applyAlignment="1">
      <alignment horizontal="left" vertical="center" wrapText="1"/>
    </xf>
    <xf numFmtId="0" fontId="4" fillId="0" borderId="21" xfId="7" applyFont="1" applyFill="1" applyBorder="1" applyAlignment="1">
      <alignment vertical="center" wrapText="1"/>
    </xf>
    <xf numFmtId="0" fontId="31" fillId="0" borderId="21" xfId="0" applyFont="1" applyBorder="1" applyAlignment="1">
      <alignment horizontal="left"/>
    </xf>
    <xf numFmtId="3" fontId="31" fillId="0" borderId="21" xfId="0" applyNumberFormat="1" applyFont="1" applyBorder="1"/>
    <xf numFmtId="0" fontId="33" fillId="0" borderId="21" xfId="0" applyFont="1" applyBorder="1" applyAlignment="1">
      <alignment horizontal="left" indent="1"/>
    </xf>
    <xf numFmtId="3" fontId="33" fillId="0" borderId="21" xfId="0" applyNumberFormat="1" applyFont="1" applyBorder="1"/>
    <xf numFmtId="0" fontId="35" fillId="0" borderId="21" xfId="0" applyFont="1" applyFill="1" applyBorder="1" applyAlignment="1">
      <alignment vertical="center"/>
    </xf>
    <xf numFmtId="3" fontId="31" fillId="0" borderId="21" xfId="0" applyNumberFormat="1" applyFont="1" applyFill="1" applyBorder="1"/>
    <xf numFmtId="0" fontId="35" fillId="0" borderId="0" xfId="0" applyFont="1" applyFill="1" applyBorder="1" applyAlignment="1">
      <alignment vertical="center"/>
    </xf>
    <xf numFmtId="3" fontId="31" fillId="0" borderId="0" xfId="0" applyNumberFormat="1" applyFont="1" applyFill="1" applyBorder="1"/>
    <xf numFmtId="0" fontId="5" fillId="9" borderId="21" xfId="8" applyFont="1" applyFill="1" applyBorder="1" applyAlignment="1">
      <alignment horizontal="left" vertical="center" indent="1"/>
    </xf>
    <xf numFmtId="3" fontId="5" fillId="0" borderId="21" xfId="9" applyNumberFormat="1" applyFont="1" applyFill="1" applyBorder="1" applyAlignment="1">
      <alignment horizontal="right"/>
    </xf>
    <xf numFmtId="3" fontId="4" fillId="0" borderId="21" xfId="9" applyNumberFormat="1" applyFont="1" applyFill="1" applyBorder="1" applyAlignment="1">
      <alignment horizontal="right"/>
    </xf>
    <xf numFmtId="0" fontId="5" fillId="0" borderId="21" xfId="8" applyFont="1" applyFill="1" applyBorder="1" applyAlignment="1">
      <alignment horizontal="left" vertical="center" indent="1"/>
    </xf>
    <xf numFmtId="0" fontId="38" fillId="0" borderId="21" xfId="8" applyFont="1" applyFill="1" applyBorder="1" applyAlignment="1">
      <alignment horizontal="justify" vertical="center"/>
    </xf>
    <xf numFmtId="0" fontId="33" fillId="0" borderId="21" xfId="0" applyFont="1" applyBorder="1"/>
    <xf numFmtId="0" fontId="40" fillId="0" borderId="0" xfId="0" applyFont="1"/>
    <xf numFmtId="3" fontId="31" fillId="15" borderId="0" xfId="0" applyNumberFormat="1" applyFont="1" applyFill="1" applyAlignment="1">
      <alignment horizontal="center"/>
    </xf>
    <xf numFmtId="0" fontId="33" fillId="0" borderId="21" xfId="0" applyFont="1" applyBorder="1" applyAlignment="1">
      <alignment wrapText="1"/>
    </xf>
    <xf numFmtId="0" fontId="33"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4" fillId="0" borderId="0" xfId="0" applyFont="1" applyFill="1" applyAlignment="1"/>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Border="1" applyAlignment="1">
      <alignment wrapText="1"/>
    </xf>
    <xf numFmtId="0" fontId="22" fillId="9" borderId="0" xfId="4" applyFont="1" applyFill="1" applyBorder="1"/>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Border="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0" xfId="4" applyFont="1" applyFill="1" applyBorder="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5" fillId="9" borderId="0" xfId="4" applyFont="1" applyFill="1" applyBorder="1" applyAlignment="1">
      <alignment horizontal="left" vertical="center"/>
    </xf>
    <xf numFmtId="0" fontId="5" fillId="9" borderId="0" xfId="4" applyFont="1" applyFill="1" applyBorder="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Border="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Alignment="1">
      <alignment vertical="top" wrapText="1"/>
    </xf>
    <xf numFmtId="0" fontId="22" fillId="9" borderId="0" xfId="4" applyFont="1" applyFill="1" applyBorder="1" applyAlignment="1">
      <alignment vertical="top"/>
    </xf>
    <xf numFmtId="0" fontId="22" fillId="9" borderId="0" xfId="4" applyFont="1" applyFill="1" applyBorder="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Border="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pplyProtection="1">
      <alignment horizontal="left" vertical="center" wrapText="1"/>
    </xf>
    <xf numFmtId="49" fontId="5" fillId="14" borderId="1" xfId="5" applyNumberFormat="1" applyFont="1" applyFill="1" applyBorder="1" applyAlignment="1" applyProtection="1">
      <alignment horizontal="left" vertical="center" wrapText="1"/>
    </xf>
    <xf numFmtId="49" fontId="5" fillId="0" borderId="1" xfId="5" applyNumberFormat="1" applyFont="1" applyBorder="1" applyAlignment="1" applyProtection="1">
      <alignment horizontal="left" vertical="center" wrapText="1" indent="1"/>
    </xf>
    <xf numFmtId="49" fontId="4" fillId="0" borderId="1" xfId="5" applyNumberFormat="1" applyFont="1" applyBorder="1" applyAlignment="1" applyProtection="1">
      <alignment horizontal="left" vertical="center" wrapText="1" indent="1"/>
    </xf>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4" fillId="14" borderId="1" xfId="5" applyNumberFormat="1" applyFont="1" applyFill="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6" applyNumberFormat="1" applyFont="1" applyBorder="1" applyAlignment="1" applyProtection="1">
      <alignment horizontal="left" vertical="center" wrapText="1" indent="1"/>
    </xf>
    <xf numFmtId="49" fontId="4" fillId="14" borderId="1" xfId="6" applyNumberFormat="1" applyFont="1" applyFill="1" applyBorder="1" applyAlignment="1" applyProtection="1">
      <alignment horizontal="left" vertical="center" wrapText="1" indent="1"/>
    </xf>
    <xf numFmtId="49" fontId="4" fillId="0" borderId="1" xfId="6" applyNumberFormat="1" applyFont="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5" fillId="0" borderId="1" xfId="6" applyNumberFormat="1" applyFont="1" applyBorder="1" applyAlignment="1" applyProtection="1">
      <alignment horizontal="left" vertical="center" wrapText="1"/>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pplyProtection="1">
      <alignment horizontal="left" vertical="center" wrapText="1"/>
    </xf>
    <xf numFmtId="0" fontId="5"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14" fillId="14" borderId="1" xfId="6" applyFont="1" applyFill="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3" fontId="2" fillId="0" borderId="1" xfId="6" applyNumberFormat="1" applyBorder="1" applyAlignment="1" applyProtection="1">
      <alignment horizontal="center"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3" fontId="4" fillId="15" borderId="18" xfId="6" applyNumberFormat="1" applyFont="1" applyFill="1" applyBorder="1" applyAlignment="1" applyProtection="1">
      <alignment horizontal="center" vertical="center" wrapText="1"/>
    </xf>
    <xf numFmtId="3" fontId="5" fillId="15" borderId="19"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1" fillId="0" borderId="0" xfId="0" applyFont="1" applyAlignment="1">
      <alignment horizontal="left" vertical="top"/>
    </xf>
    <xf numFmtId="0" fontId="33" fillId="0" borderId="0" xfId="0" applyFont="1" applyAlignment="1">
      <alignment horizontal="left" vertical="top"/>
    </xf>
    <xf numFmtId="3" fontId="33" fillId="15" borderId="19" xfId="0" applyNumberFormat="1" applyFont="1" applyFill="1" applyBorder="1" applyAlignment="1" applyProtection="1">
      <alignment horizontal="center" vertical="center" wrapText="1"/>
    </xf>
    <xf numFmtId="3" fontId="4" fillId="15" borderId="17" xfId="6" applyNumberFormat="1" applyFont="1" applyFill="1" applyBorder="1" applyAlignment="1" applyProtection="1">
      <alignment horizontal="center" vertical="center" wrapText="1"/>
    </xf>
    <xf numFmtId="3" fontId="4" fillId="15" borderId="20" xfId="6" applyNumberFormat="1" applyFont="1" applyFill="1" applyBorder="1" applyAlignment="1" applyProtection="1">
      <alignment horizontal="center" vertical="center" wrapText="1"/>
    </xf>
    <xf numFmtId="0" fontId="5" fillId="0" borderId="0" xfId="0" applyFont="1" applyAlignment="1">
      <alignment horizontal="left" vertical="top" wrapText="1"/>
    </xf>
  </cellXfs>
  <cellStyles count="10">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8" xr:uid="{CE310C7F-1DE2-47BD-AEC1-125E1E31D290}"/>
    <cellStyle name="Normalno 2 2" xfId="7" xr:uid="{773D8E55-C155-4058-A46C-0B033C628E14}"/>
    <cellStyle name="Obično 2" xfId="9" xr:uid="{4E05B43E-B958-43C8-B08E-160234F29D96}"/>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_1000335">
        <xs:annotation>
          <xs:documentation>Izvještaj o financijskom položaju - kreditne institucije</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_1000879">
        <xs:annotation>
          <xs:documentation>Izvještaj o sveobuhvatnoj dobiti,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_1000337">
        <xs:annotation>
          <xs:documentation>Izvještaj o novčanom toku - kreditne institucije</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_1000338">
        <xs:annotation>
          <xs:documentation>Izvještaj o promjenama kapitala - kreditne institucije</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_1000335" type="FormType_IFP-KI_1000335" minOccurs="0" maxOccurs="1"/>
            <xs:element name="ISD-KI-TFI_1000879" type="FormType_ISD-KI-TFI_1000879" minOccurs="1" maxOccurs="1"/>
            <xs:element name="INT_1000337" type="FormType_INT_1000337" minOccurs="0" maxOccurs="1"/>
            <xs:element name="IPK-KI_1000338" type="FormType_IPK-KI_1000338" minOccurs="0" maxOccurs="1"/>
          </xs:sequence>
        </xs:complexType>
      </xs:element>
    </xs:schema>
  </Schema>
  <Map ID="2" Name="TFI-IZD-KI_Map" RootElement="TFI-IZD-K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KI/Izvjesce/Godina" xmlDataType="integer"/>
    </xmlCellPr>
  </singleXmlCell>
  <singleXmlCell id="2" xr6:uid="{00000000-000C-0000-FFFF-FFFF01000000}" r="E8" connectionId="0">
    <xmlCellPr id="1" xr6:uid="{00000000-0010-0000-0100-000001000000}" uniqueName="Period">
      <xmlPr mapId="2" xpath="/TFI-IZD-KI/Izvjesce/Period" xmlDataType="integer"/>
    </xmlCellPr>
  </singleXmlCell>
  <singleXmlCell id="3" xr6:uid="{00000000-000C-0000-FFFF-FFFF02000000}" r="C17" connectionId="0">
    <xmlCellPr id="1" xr6:uid="{00000000-0010-0000-0200-000001000000}" uniqueName="sif_ust">
      <xmlPr mapId="2" xpath="/TFI-IZD-KI/Izvjesce/sif_ust" xmlDataType="string"/>
    </xmlCellPr>
  </singleXmlCell>
  <singleXmlCell id="4" xr6:uid="{00000000-000C-0000-FFFF-FFFF03000000}" r="C31" connectionId="0">
    <xmlCellPr id="1" xr6:uid="{00000000-0010-0000-0300-000001000000}" uniqueName="AtribIzv">
      <xmlPr mapId="2"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2" xpath="/TFI-IZD-KI/IFP-KI_1000335/P1071439" xmlDataType="decimal"/>
    </xmlCellPr>
  </singleXmlCell>
  <singleXmlCell id="6" xr6:uid="{00000000-000C-0000-FFFF-FFFF05000000}" r="I9" connectionId="0">
    <xmlCellPr id="1" xr6:uid="{00000000-0010-0000-0500-000001000000}" uniqueName="P1071440">
      <xmlPr mapId="2" xpath="/TFI-IZD-KI/IFP-KI_1000335/P1071440" xmlDataType="decimal"/>
    </xmlCellPr>
  </singleXmlCell>
  <singleXmlCell id="7" xr6:uid="{00000000-000C-0000-FFFF-FFFF06000000}" r="H10" connectionId="0">
    <xmlCellPr id="1" xr6:uid="{00000000-0010-0000-0600-000001000000}" uniqueName="P1071441">
      <xmlPr mapId="2" xpath="/TFI-IZD-KI/IFP-KI_1000335/P1071441" xmlDataType="decimal"/>
    </xmlCellPr>
  </singleXmlCell>
  <singleXmlCell id="8" xr6:uid="{00000000-000C-0000-FFFF-FFFF07000000}" r="I10" connectionId="0">
    <xmlCellPr id="1" xr6:uid="{00000000-0010-0000-0700-000001000000}" uniqueName="P1071442">
      <xmlPr mapId="2" xpath="/TFI-IZD-KI/IFP-KI_1000335/P1071442" xmlDataType="decimal"/>
    </xmlCellPr>
  </singleXmlCell>
  <singleXmlCell id="9" xr6:uid="{00000000-000C-0000-FFFF-FFFF08000000}" r="H11" connectionId="0">
    <xmlCellPr id="1" xr6:uid="{00000000-0010-0000-0800-000001000000}" uniqueName="P1071443">
      <xmlPr mapId="2" xpath="/TFI-IZD-KI/IFP-KI_1000335/P1071443" xmlDataType="decimal"/>
    </xmlCellPr>
  </singleXmlCell>
  <singleXmlCell id="10" xr6:uid="{00000000-000C-0000-FFFF-FFFF09000000}" r="I11" connectionId="0">
    <xmlCellPr id="1" xr6:uid="{00000000-0010-0000-0900-000001000000}" uniqueName="P1071444">
      <xmlPr mapId="2" xpath="/TFI-IZD-KI/IFP-KI_1000335/P1071444" xmlDataType="decimal"/>
    </xmlCellPr>
  </singleXmlCell>
  <singleXmlCell id="11" xr6:uid="{00000000-000C-0000-FFFF-FFFF0A000000}" r="H12" connectionId="0">
    <xmlCellPr id="1" xr6:uid="{00000000-0010-0000-0A00-000001000000}" uniqueName="P1071445">
      <xmlPr mapId="2" xpath="/TFI-IZD-KI/IFP-KI_1000335/P1071445" xmlDataType="decimal"/>
    </xmlCellPr>
  </singleXmlCell>
  <singleXmlCell id="12" xr6:uid="{00000000-000C-0000-FFFF-FFFF0B000000}" r="I12" connectionId="0">
    <xmlCellPr id="1" xr6:uid="{00000000-0010-0000-0B00-000001000000}" uniqueName="P1071446">
      <xmlPr mapId="2" xpath="/TFI-IZD-KI/IFP-KI_1000335/P1071446" xmlDataType="decimal"/>
    </xmlCellPr>
  </singleXmlCell>
  <singleXmlCell id="13" xr6:uid="{00000000-000C-0000-FFFF-FFFF0C000000}" r="H13" connectionId="0">
    <xmlCellPr id="1" xr6:uid="{00000000-0010-0000-0C00-000001000000}" uniqueName="P1071447">
      <xmlPr mapId="2" xpath="/TFI-IZD-KI/IFP-KI_1000335/P1071447" xmlDataType="decimal"/>
    </xmlCellPr>
  </singleXmlCell>
  <singleXmlCell id="14" xr6:uid="{00000000-000C-0000-FFFF-FFFF0D000000}" r="I13" connectionId="0">
    <xmlCellPr id="1" xr6:uid="{00000000-0010-0000-0D00-000001000000}" uniqueName="P1071448">
      <xmlPr mapId="2" xpath="/TFI-IZD-KI/IFP-KI_1000335/P1071448" xmlDataType="decimal"/>
    </xmlCellPr>
  </singleXmlCell>
  <singleXmlCell id="15" xr6:uid="{00000000-000C-0000-FFFF-FFFF0E000000}" r="H14" connectionId="0">
    <xmlCellPr id="1" xr6:uid="{00000000-0010-0000-0E00-000001000000}" uniqueName="P1071449">
      <xmlPr mapId="2" xpath="/TFI-IZD-KI/IFP-KI_1000335/P1071449" xmlDataType="decimal"/>
    </xmlCellPr>
  </singleXmlCell>
  <singleXmlCell id="16" xr6:uid="{00000000-000C-0000-FFFF-FFFF0F000000}" r="I14" connectionId="0">
    <xmlCellPr id="1" xr6:uid="{00000000-0010-0000-0F00-000001000000}" uniqueName="P1071450">
      <xmlPr mapId="2" xpath="/TFI-IZD-KI/IFP-KI_1000335/P1071450" xmlDataType="decimal"/>
    </xmlCellPr>
  </singleXmlCell>
  <singleXmlCell id="17" xr6:uid="{00000000-000C-0000-FFFF-FFFF10000000}" r="H15" connectionId="0">
    <xmlCellPr id="1" xr6:uid="{00000000-0010-0000-1000-000001000000}" uniqueName="P1071451">
      <xmlPr mapId="2" xpath="/TFI-IZD-KI/IFP-KI_1000335/P1071451" xmlDataType="decimal"/>
    </xmlCellPr>
  </singleXmlCell>
  <singleXmlCell id="18" xr6:uid="{00000000-000C-0000-FFFF-FFFF11000000}" r="I15" connectionId="0">
    <xmlCellPr id="1" xr6:uid="{00000000-0010-0000-1100-000001000000}" uniqueName="P1071452">
      <xmlPr mapId="2" xpath="/TFI-IZD-KI/IFP-KI_1000335/P1071452" xmlDataType="decimal"/>
    </xmlCellPr>
  </singleXmlCell>
  <singleXmlCell id="19" xr6:uid="{00000000-000C-0000-FFFF-FFFF12000000}" r="H16" connectionId="0">
    <xmlCellPr id="1" xr6:uid="{00000000-0010-0000-1200-000001000000}" uniqueName="P1071453">
      <xmlPr mapId="2" xpath="/TFI-IZD-KI/IFP-KI_1000335/P1071453" xmlDataType="decimal"/>
    </xmlCellPr>
  </singleXmlCell>
  <singleXmlCell id="20" xr6:uid="{00000000-000C-0000-FFFF-FFFF13000000}" r="I16" connectionId="0">
    <xmlCellPr id="1" xr6:uid="{00000000-0010-0000-1300-000001000000}" uniqueName="P1071454">
      <xmlPr mapId="2" xpath="/TFI-IZD-KI/IFP-KI_1000335/P1071454" xmlDataType="decimal"/>
    </xmlCellPr>
  </singleXmlCell>
  <singleXmlCell id="21" xr6:uid="{00000000-000C-0000-FFFF-FFFF14000000}" r="H17" connectionId="0">
    <xmlCellPr id="1" xr6:uid="{00000000-0010-0000-1400-000001000000}" uniqueName="P1071455">
      <xmlPr mapId="2" xpath="/TFI-IZD-KI/IFP-KI_1000335/P1071455" xmlDataType="decimal"/>
    </xmlCellPr>
  </singleXmlCell>
  <singleXmlCell id="22" xr6:uid="{00000000-000C-0000-FFFF-FFFF15000000}" r="I17" connectionId="0">
    <xmlCellPr id="1" xr6:uid="{00000000-0010-0000-1500-000001000000}" uniqueName="P1071456">
      <xmlPr mapId="2" xpath="/TFI-IZD-KI/IFP-KI_1000335/P1071456" xmlDataType="decimal"/>
    </xmlCellPr>
  </singleXmlCell>
  <singleXmlCell id="23" xr6:uid="{00000000-000C-0000-FFFF-FFFF16000000}" r="H18" connectionId="0">
    <xmlCellPr id="1" xr6:uid="{00000000-0010-0000-1600-000001000000}" uniqueName="P1071457">
      <xmlPr mapId="2" xpath="/TFI-IZD-KI/IFP-KI_1000335/P1071457" xmlDataType="decimal"/>
    </xmlCellPr>
  </singleXmlCell>
  <singleXmlCell id="24" xr6:uid="{00000000-000C-0000-FFFF-FFFF17000000}" r="I18" connectionId="0">
    <xmlCellPr id="1" xr6:uid="{00000000-0010-0000-1700-000001000000}" uniqueName="P1071458">
      <xmlPr mapId="2" xpath="/TFI-IZD-KI/IFP-KI_1000335/P1071458" xmlDataType="decimal"/>
    </xmlCellPr>
  </singleXmlCell>
  <singleXmlCell id="25" xr6:uid="{00000000-000C-0000-FFFF-FFFF18000000}" r="H19" connectionId="0">
    <xmlCellPr id="1" xr6:uid="{00000000-0010-0000-1800-000001000000}" uniqueName="P1071459">
      <xmlPr mapId="2" xpath="/TFI-IZD-KI/IFP-KI_1000335/P1071459" xmlDataType="decimal"/>
    </xmlCellPr>
  </singleXmlCell>
  <singleXmlCell id="26" xr6:uid="{00000000-000C-0000-FFFF-FFFF19000000}" r="I19" connectionId="0">
    <xmlCellPr id="1" xr6:uid="{00000000-0010-0000-1900-000001000000}" uniqueName="P1071460">
      <xmlPr mapId="2" xpath="/TFI-IZD-KI/IFP-KI_1000335/P1071460" xmlDataType="decimal"/>
    </xmlCellPr>
  </singleXmlCell>
  <singleXmlCell id="27" xr6:uid="{00000000-000C-0000-FFFF-FFFF1A000000}" r="H20" connectionId="0">
    <xmlCellPr id="1" xr6:uid="{00000000-0010-0000-1A00-000001000000}" uniqueName="P1071461">
      <xmlPr mapId="2" xpath="/TFI-IZD-KI/IFP-KI_1000335/P1071461" xmlDataType="decimal"/>
    </xmlCellPr>
  </singleXmlCell>
  <singleXmlCell id="28" xr6:uid="{00000000-000C-0000-FFFF-FFFF1B000000}" r="I20" connectionId="0">
    <xmlCellPr id="1" xr6:uid="{00000000-0010-0000-1B00-000001000000}" uniqueName="P1071462">
      <xmlPr mapId="2" xpath="/TFI-IZD-KI/IFP-KI_1000335/P1071462" xmlDataType="decimal"/>
    </xmlCellPr>
  </singleXmlCell>
  <singleXmlCell id="29" xr6:uid="{00000000-000C-0000-FFFF-FFFF1C000000}" r="H21" connectionId="0">
    <xmlCellPr id="1" xr6:uid="{00000000-0010-0000-1C00-000001000000}" uniqueName="P1071463">
      <xmlPr mapId="2" xpath="/TFI-IZD-KI/IFP-KI_1000335/P1071463" xmlDataType="decimal"/>
    </xmlCellPr>
  </singleXmlCell>
  <singleXmlCell id="30" xr6:uid="{00000000-000C-0000-FFFF-FFFF1D000000}" r="I21" connectionId="0">
    <xmlCellPr id="1" xr6:uid="{00000000-0010-0000-1D00-000001000000}" uniqueName="P1071464">
      <xmlPr mapId="2" xpath="/TFI-IZD-KI/IFP-KI_1000335/P1071464" xmlDataType="decimal"/>
    </xmlCellPr>
  </singleXmlCell>
  <singleXmlCell id="31" xr6:uid="{00000000-000C-0000-FFFF-FFFF1E000000}" r="H22" connectionId="0">
    <xmlCellPr id="1" xr6:uid="{00000000-0010-0000-1E00-000001000000}" uniqueName="P1071465">
      <xmlPr mapId="2" xpath="/TFI-IZD-KI/IFP-KI_1000335/P1071465" xmlDataType="decimal"/>
    </xmlCellPr>
  </singleXmlCell>
  <singleXmlCell id="32" xr6:uid="{00000000-000C-0000-FFFF-FFFF1F000000}" r="I22" connectionId="0">
    <xmlCellPr id="1" xr6:uid="{00000000-0010-0000-1F00-000001000000}" uniqueName="P1071466">
      <xmlPr mapId="2" xpath="/TFI-IZD-KI/IFP-KI_1000335/P1071466" xmlDataType="decimal"/>
    </xmlCellPr>
  </singleXmlCell>
  <singleXmlCell id="33" xr6:uid="{00000000-000C-0000-FFFF-FFFF20000000}" r="H23" connectionId="0">
    <xmlCellPr id="1" xr6:uid="{00000000-0010-0000-2000-000001000000}" uniqueName="P1071467">
      <xmlPr mapId="2" xpath="/TFI-IZD-KI/IFP-KI_1000335/P1071467" xmlDataType="decimal"/>
    </xmlCellPr>
  </singleXmlCell>
  <singleXmlCell id="34" xr6:uid="{00000000-000C-0000-FFFF-FFFF21000000}" r="I23" connectionId="0">
    <xmlCellPr id="1" xr6:uid="{00000000-0010-0000-2100-000001000000}" uniqueName="P1071468">
      <xmlPr mapId="2" xpath="/TFI-IZD-KI/IFP-KI_1000335/P1071468" xmlDataType="decimal"/>
    </xmlCellPr>
  </singleXmlCell>
  <singleXmlCell id="35" xr6:uid="{00000000-000C-0000-FFFF-FFFF22000000}" r="H24" connectionId="0">
    <xmlCellPr id="1" xr6:uid="{00000000-0010-0000-2200-000001000000}" uniqueName="P1071469">
      <xmlPr mapId="2" xpath="/TFI-IZD-KI/IFP-KI_1000335/P1071469" xmlDataType="decimal"/>
    </xmlCellPr>
  </singleXmlCell>
  <singleXmlCell id="36" xr6:uid="{00000000-000C-0000-FFFF-FFFF23000000}" r="I24" connectionId="0">
    <xmlCellPr id="1" xr6:uid="{00000000-0010-0000-2300-000001000000}" uniqueName="P1071470">
      <xmlPr mapId="2" xpath="/TFI-IZD-KI/IFP-KI_1000335/P1071470" xmlDataType="decimal"/>
    </xmlCellPr>
  </singleXmlCell>
  <singleXmlCell id="37" xr6:uid="{00000000-000C-0000-FFFF-FFFF24000000}" r="H25" connectionId="0">
    <xmlCellPr id="1" xr6:uid="{00000000-0010-0000-2400-000001000000}" uniqueName="P1071471">
      <xmlPr mapId="2" xpath="/TFI-IZD-KI/IFP-KI_1000335/P1071471" xmlDataType="decimal"/>
    </xmlCellPr>
  </singleXmlCell>
  <singleXmlCell id="38" xr6:uid="{00000000-000C-0000-FFFF-FFFF25000000}" r="I25" connectionId="0">
    <xmlCellPr id="1" xr6:uid="{00000000-0010-0000-2500-000001000000}" uniqueName="P1071472">
      <xmlPr mapId="2" xpath="/TFI-IZD-KI/IFP-KI_1000335/P1071472" xmlDataType="decimal"/>
    </xmlCellPr>
  </singleXmlCell>
  <singleXmlCell id="39" xr6:uid="{00000000-000C-0000-FFFF-FFFF26000000}" r="H26" connectionId="0">
    <xmlCellPr id="1" xr6:uid="{00000000-0010-0000-2600-000001000000}" uniqueName="P1071473">
      <xmlPr mapId="2" xpath="/TFI-IZD-KI/IFP-KI_1000335/P1071473" xmlDataType="decimal"/>
    </xmlCellPr>
  </singleXmlCell>
  <singleXmlCell id="40" xr6:uid="{00000000-000C-0000-FFFF-FFFF27000000}" r="I26" connectionId="0">
    <xmlCellPr id="1" xr6:uid="{00000000-0010-0000-2700-000001000000}" uniqueName="P1071474">
      <xmlPr mapId="2" xpath="/TFI-IZD-KI/IFP-KI_1000335/P1071474" xmlDataType="decimal"/>
    </xmlCellPr>
  </singleXmlCell>
  <singleXmlCell id="41" xr6:uid="{00000000-000C-0000-FFFF-FFFF28000000}" r="H27" connectionId="0">
    <xmlCellPr id="1" xr6:uid="{00000000-0010-0000-2800-000001000000}" uniqueName="P1071475">
      <xmlPr mapId="2" xpath="/TFI-IZD-KI/IFP-KI_1000335/P1071475" xmlDataType="decimal"/>
    </xmlCellPr>
  </singleXmlCell>
  <singleXmlCell id="42" xr6:uid="{00000000-000C-0000-FFFF-FFFF29000000}" r="I27" connectionId="0">
    <xmlCellPr id="1" xr6:uid="{00000000-0010-0000-2900-000001000000}" uniqueName="P1071476">
      <xmlPr mapId="2" xpath="/TFI-IZD-KI/IFP-KI_1000335/P1071476" xmlDataType="decimal"/>
    </xmlCellPr>
  </singleXmlCell>
  <singleXmlCell id="43" xr6:uid="{00000000-000C-0000-FFFF-FFFF2A000000}" r="H28" connectionId="0">
    <xmlCellPr id="1" xr6:uid="{00000000-0010-0000-2A00-000001000000}" uniqueName="P1071477">
      <xmlPr mapId="2" xpath="/TFI-IZD-KI/IFP-KI_1000335/P1071477" xmlDataType="decimal"/>
    </xmlCellPr>
  </singleXmlCell>
  <singleXmlCell id="44" xr6:uid="{00000000-000C-0000-FFFF-FFFF2B000000}" r="I28" connectionId="0">
    <xmlCellPr id="1" xr6:uid="{00000000-0010-0000-2B00-000001000000}" uniqueName="P1071478">
      <xmlPr mapId="2" xpath="/TFI-IZD-KI/IFP-KI_1000335/P1071478" xmlDataType="decimal"/>
    </xmlCellPr>
  </singleXmlCell>
  <singleXmlCell id="45" xr6:uid="{00000000-000C-0000-FFFF-FFFF2C000000}" r="H29" connectionId="0">
    <xmlCellPr id="1" xr6:uid="{00000000-0010-0000-2C00-000001000000}" uniqueName="P1071479">
      <xmlPr mapId="2" xpath="/TFI-IZD-KI/IFP-KI_1000335/P1071479" xmlDataType="decimal"/>
    </xmlCellPr>
  </singleXmlCell>
  <singleXmlCell id="46" xr6:uid="{00000000-000C-0000-FFFF-FFFF2D000000}" r="I29" connectionId="0">
    <xmlCellPr id="1" xr6:uid="{00000000-0010-0000-2D00-000001000000}" uniqueName="P1071480">
      <xmlPr mapId="2" xpath="/TFI-IZD-KI/IFP-KI_1000335/P1071480" xmlDataType="decimal"/>
    </xmlCellPr>
  </singleXmlCell>
  <singleXmlCell id="47" xr6:uid="{00000000-000C-0000-FFFF-FFFF2E000000}" r="H30" connectionId="0">
    <xmlCellPr id="1" xr6:uid="{00000000-0010-0000-2E00-000001000000}" uniqueName="P1071481">
      <xmlPr mapId="2" xpath="/TFI-IZD-KI/IFP-KI_1000335/P1071481" xmlDataType="decimal"/>
    </xmlCellPr>
  </singleXmlCell>
  <singleXmlCell id="48" xr6:uid="{00000000-000C-0000-FFFF-FFFF2F000000}" r="I30" connectionId="0">
    <xmlCellPr id="1" xr6:uid="{00000000-0010-0000-2F00-000001000000}" uniqueName="P1071482">
      <xmlPr mapId="2" xpath="/TFI-IZD-KI/IFP-KI_1000335/P1071482" xmlDataType="decimal"/>
    </xmlCellPr>
  </singleXmlCell>
  <singleXmlCell id="49" xr6:uid="{00000000-000C-0000-FFFF-FFFF30000000}" r="H31" connectionId="0">
    <xmlCellPr id="1" xr6:uid="{00000000-0010-0000-3000-000001000000}" uniqueName="P1071483">
      <xmlPr mapId="2" xpath="/TFI-IZD-KI/IFP-KI_1000335/P1071483" xmlDataType="decimal"/>
    </xmlCellPr>
  </singleXmlCell>
  <singleXmlCell id="50" xr6:uid="{00000000-000C-0000-FFFF-FFFF31000000}" r="I31" connectionId="0">
    <xmlCellPr id="1" xr6:uid="{00000000-0010-0000-3100-000001000000}" uniqueName="P1071484">
      <xmlPr mapId="2" xpath="/TFI-IZD-KI/IFP-KI_1000335/P1071484" xmlDataType="decimal"/>
    </xmlCellPr>
  </singleXmlCell>
  <singleXmlCell id="51" xr6:uid="{00000000-000C-0000-FFFF-FFFF32000000}" r="H32" connectionId="0">
    <xmlCellPr id="1" xr6:uid="{00000000-0010-0000-3200-000001000000}" uniqueName="P1071485">
      <xmlPr mapId="2" xpath="/TFI-IZD-KI/IFP-KI_1000335/P1071485" xmlDataType="decimal"/>
    </xmlCellPr>
  </singleXmlCell>
  <singleXmlCell id="52" xr6:uid="{00000000-000C-0000-FFFF-FFFF33000000}" r="I32" connectionId="0">
    <xmlCellPr id="1" xr6:uid="{00000000-0010-0000-3300-000001000000}" uniqueName="P1071486">
      <xmlPr mapId="2" xpath="/TFI-IZD-KI/IFP-KI_1000335/P1071486" xmlDataType="decimal"/>
    </xmlCellPr>
  </singleXmlCell>
  <singleXmlCell id="53" xr6:uid="{00000000-000C-0000-FFFF-FFFF34000000}" r="H33" connectionId="0">
    <xmlCellPr id="1" xr6:uid="{00000000-0010-0000-3400-000001000000}" uniqueName="P1071487">
      <xmlPr mapId="2" xpath="/TFI-IZD-KI/IFP-KI_1000335/P1071487" xmlDataType="decimal"/>
    </xmlCellPr>
  </singleXmlCell>
  <singleXmlCell id="54" xr6:uid="{00000000-000C-0000-FFFF-FFFF35000000}" r="I33" connectionId="0">
    <xmlCellPr id="1" xr6:uid="{00000000-0010-0000-3500-000001000000}" uniqueName="P1071488">
      <xmlPr mapId="2" xpath="/TFI-IZD-KI/IFP-KI_1000335/P1071488" xmlDataType="decimal"/>
    </xmlCellPr>
  </singleXmlCell>
  <singleXmlCell id="55" xr6:uid="{00000000-000C-0000-FFFF-FFFF36000000}" r="H34" connectionId="0">
    <xmlCellPr id="1" xr6:uid="{00000000-0010-0000-3600-000001000000}" uniqueName="P1071489">
      <xmlPr mapId="2" xpath="/TFI-IZD-KI/IFP-KI_1000335/P1071489" xmlDataType="decimal"/>
    </xmlCellPr>
  </singleXmlCell>
  <singleXmlCell id="56" xr6:uid="{00000000-000C-0000-FFFF-FFFF37000000}" r="I34" connectionId="0">
    <xmlCellPr id="1" xr6:uid="{00000000-0010-0000-3700-000001000000}" uniqueName="P1071490">
      <xmlPr mapId="2" xpath="/TFI-IZD-KI/IFP-KI_1000335/P1071490" xmlDataType="decimal"/>
    </xmlCellPr>
  </singleXmlCell>
  <singleXmlCell id="57" xr6:uid="{00000000-000C-0000-FFFF-FFFF38000000}" r="H35" connectionId="0">
    <xmlCellPr id="1" xr6:uid="{00000000-0010-0000-3800-000001000000}" uniqueName="P1071491">
      <xmlPr mapId="2" xpath="/TFI-IZD-KI/IFP-KI_1000335/P1071491" xmlDataType="decimal"/>
    </xmlCellPr>
  </singleXmlCell>
  <singleXmlCell id="58" xr6:uid="{00000000-000C-0000-FFFF-FFFF39000000}" r="I35" connectionId="0">
    <xmlCellPr id="1" xr6:uid="{00000000-0010-0000-3900-000001000000}" uniqueName="P1071492">
      <xmlPr mapId="2" xpath="/TFI-IZD-KI/IFP-KI_1000335/P1071492" xmlDataType="decimal"/>
    </xmlCellPr>
  </singleXmlCell>
  <singleXmlCell id="59" xr6:uid="{00000000-000C-0000-FFFF-FFFF3A000000}" r="H36" connectionId="0">
    <xmlCellPr id="1" xr6:uid="{00000000-0010-0000-3A00-000001000000}" uniqueName="P1071493">
      <xmlPr mapId="2" xpath="/TFI-IZD-KI/IFP-KI_1000335/P1071493" xmlDataType="decimal"/>
    </xmlCellPr>
  </singleXmlCell>
  <singleXmlCell id="60" xr6:uid="{00000000-000C-0000-FFFF-FFFF3B000000}" r="I36" connectionId="0">
    <xmlCellPr id="1" xr6:uid="{00000000-0010-0000-3B00-000001000000}" uniqueName="P1071494">
      <xmlPr mapId="2" xpath="/TFI-IZD-KI/IFP-KI_1000335/P1071494" xmlDataType="decimal"/>
    </xmlCellPr>
  </singleXmlCell>
  <singleXmlCell id="61" xr6:uid="{00000000-000C-0000-FFFF-FFFF3C000000}" r="H37" connectionId="0">
    <xmlCellPr id="1" xr6:uid="{00000000-0010-0000-3C00-000001000000}" uniqueName="P1071495">
      <xmlPr mapId="2" xpath="/TFI-IZD-KI/IFP-KI_1000335/P1071495" xmlDataType="decimal"/>
    </xmlCellPr>
  </singleXmlCell>
  <singleXmlCell id="62" xr6:uid="{00000000-000C-0000-FFFF-FFFF3D000000}" r="I37" connectionId="0">
    <xmlCellPr id="1" xr6:uid="{00000000-0010-0000-3D00-000001000000}" uniqueName="P1071496">
      <xmlPr mapId="2" xpath="/TFI-IZD-KI/IFP-KI_1000335/P1071496" xmlDataType="decimal"/>
    </xmlCellPr>
  </singleXmlCell>
  <singleXmlCell id="63" xr6:uid="{00000000-000C-0000-FFFF-FFFF3E000000}" r="H38" connectionId="0">
    <xmlCellPr id="1" xr6:uid="{00000000-0010-0000-3E00-000001000000}" uniqueName="P1071497">
      <xmlPr mapId="2" xpath="/TFI-IZD-KI/IFP-KI_1000335/P1071497" xmlDataType="decimal"/>
    </xmlCellPr>
  </singleXmlCell>
  <singleXmlCell id="64" xr6:uid="{00000000-000C-0000-FFFF-FFFF3F000000}" r="I38" connectionId="0">
    <xmlCellPr id="1" xr6:uid="{00000000-0010-0000-3F00-000001000000}" uniqueName="P1071498">
      <xmlPr mapId="2" xpath="/TFI-IZD-KI/IFP-KI_1000335/P1071498" xmlDataType="decimal"/>
    </xmlCellPr>
  </singleXmlCell>
  <singleXmlCell id="65" xr6:uid="{00000000-000C-0000-FFFF-FFFF40000000}" r="H39" connectionId="0">
    <xmlCellPr id="1" xr6:uid="{00000000-0010-0000-4000-000001000000}" uniqueName="P1071499">
      <xmlPr mapId="2" xpath="/TFI-IZD-KI/IFP-KI_1000335/P1071499" xmlDataType="decimal"/>
    </xmlCellPr>
  </singleXmlCell>
  <singleXmlCell id="66" xr6:uid="{00000000-000C-0000-FFFF-FFFF41000000}" r="I39" connectionId="0">
    <xmlCellPr id="1" xr6:uid="{00000000-0010-0000-4100-000001000000}" uniqueName="P1071500">
      <xmlPr mapId="2" xpath="/TFI-IZD-KI/IFP-KI_1000335/P1071500" xmlDataType="decimal"/>
    </xmlCellPr>
  </singleXmlCell>
  <singleXmlCell id="67" xr6:uid="{00000000-000C-0000-FFFF-FFFF42000000}" r="H40" connectionId="0">
    <xmlCellPr id="1" xr6:uid="{00000000-0010-0000-4200-000001000000}" uniqueName="P1071501">
      <xmlPr mapId="2" xpath="/TFI-IZD-KI/IFP-KI_1000335/P1071501" xmlDataType="decimal"/>
    </xmlCellPr>
  </singleXmlCell>
  <singleXmlCell id="68" xr6:uid="{00000000-000C-0000-FFFF-FFFF43000000}" r="I40" connectionId="0">
    <xmlCellPr id="1" xr6:uid="{00000000-0010-0000-4300-000001000000}" uniqueName="P1071502">
      <xmlPr mapId="2" xpath="/TFI-IZD-KI/IFP-KI_1000335/P1071502" xmlDataType="decimal"/>
    </xmlCellPr>
  </singleXmlCell>
  <singleXmlCell id="69" xr6:uid="{00000000-000C-0000-FFFF-FFFF44000000}" r="H42" connectionId="0">
    <xmlCellPr id="1" xr6:uid="{00000000-0010-0000-4400-000001000000}" uniqueName="P1071503">
      <xmlPr mapId="2" xpath="/TFI-IZD-KI/IFP-KI_1000335/P1071503" xmlDataType="decimal"/>
    </xmlCellPr>
  </singleXmlCell>
  <singleXmlCell id="70" xr6:uid="{00000000-000C-0000-FFFF-FFFF45000000}" r="I42" connectionId="0">
    <xmlCellPr id="1" xr6:uid="{00000000-0010-0000-4500-000001000000}" uniqueName="P1071504">
      <xmlPr mapId="2" xpath="/TFI-IZD-KI/IFP-KI_1000335/P1071504" xmlDataType="decimal"/>
    </xmlCellPr>
  </singleXmlCell>
  <singleXmlCell id="71" xr6:uid="{00000000-000C-0000-FFFF-FFFF46000000}" r="H43" connectionId="0">
    <xmlCellPr id="1" xr6:uid="{00000000-0010-0000-4600-000001000000}" uniqueName="P1071505">
      <xmlPr mapId="2" xpath="/TFI-IZD-KI/IFP-KI_1000335/P1071505" xmlDataType="decimal"/>
    </xmlCellPr>
  </singleXmlCell>
  <singleXmlCell id="72" xr6:uid="{00000000-000C-0000-FFFF-FFFF47000000}" r="I43" connectionId="0">
    <xmlCellPr id="1" xr6:uid="{00000000-0010-0000-4700-000001000000}" uniqueName="P1071506">
      <xmlPr mapId="2" xpath="/TFI-IZD-KI/IFP-KI_1000335/P1071506" xmlDataType="decimal"/>
    </xmlCellPr>
  </singleXmlCell>
  <singleXmlCell id="73" xr6:uid="{00000000-000C-0000-FFFF-FFFF48000000}" r="H44" connectionId="0">
    <xmlCellPr id="1" xr6:uid="{00000000-0010-0000-4800-000001000000}" uniqueName="P1071507">
      <xmlPr mapId="2" xpath="/TFI-IZD-KI/IFP-KI_1000335/P1071507" xmlDataType="decimal"/>
    </xmlCellPr>
  </singleXmlCell>
  <singleXmlCell id="74" xr6:uid="{00000000-000C-0000-FFFF-FFFF49000000}" r="I44" connectionId="0">
    <xmlCellPr id="1" xr6:uid="{00000000-0010-0000-4900-000001000000}" uniqueName="P1071508">
      <xmlPr mapId="2" xpath="/TFI-IZD-KI/IFP-KI_1000335/P1071508" xmlDataType="decimal"/>
    </xmlCellPr>
  </singleXmlCell>
  <singleXmlCell id="75" xr6:uid="{00000000-000C-0000-FFFF-FFFF4A000000}" r="H45" connectionId="0">
    <xmlCellPr id="1" xr6:uid="{00000000-0010-0000-4A00-000001000000}" uniqueName="P1071509">
      <xmlPr mapId="2" xpath="/TFI-IZD-KI/IFP-KI_1000335/P1071509" xmlDataType="decimal"/>
    </xmlCellPr>
  </singleXmlCell>
  <singleXmlCell id="76" xr6:uid="{00000000-000C-0000-FFFF-FFFF4B000000}" r="I45" connectionId="0">
    <xmlCellPr id="1" xr6:uid="{00000000-0010-0000-4B00-000001000000}" uniqueName="P1071510">
      <xmlPr mapId="2" xpath="/TFI-IZD-KI/IFP-KI_1000335/P1071510" xmlDataType="decimal"/>
    </xmlCellPr>
  </singleXmlCell>
  <singleXmlCell id="77" xr6:uid="{00000000-000C-0000-FFFF-FFFF4C000000}" r="H46" connectionId="0">
    <xmlCellPr id="1" xr6:uid="{00000000-0010-0000-4C00-000001000000}" uniqueName="P1071511">
      <xmlPr mapId="2" xpath="/TFI-IZD-KI/IFP-KI_1000335/P1071511" xmlDataType="decimal"/>
    </xmlCellPr>
  </singleXmlCell>
  <singleXmlCell id="78" xr6:uid="{00000000-000C-0000-FFFF-FFFF4D000000}" r="I46" connectionId="0">
    <xmlCellPr id="1" xr6:uid="{00000000-0010-0000-4D00-000001000000}" uniqueName="P1071512">
      <xmlPr mapId="2" xpath="/TFI-IZD-KI/IFP-KI_1000335/P1071512" xmlDataType="decimal"/>
    </xmlCellPr>
  </singleXmlCell>
  <singleXmlCell id="79" xr6:uid="{00000000-000C-0000-FFFF-FFFF4E000000}" r="H47" connectionId="0">
    <xmlCellPr id="1" xr6:uid="{00000000-0010-0000-4E00-000001000000}" uniqueName="P1071513">
      <xmlPr mapId="2" xpath="/TFI-IZD-KI/IFP-KI_1000335/P1071513" xmlDataType="decimal"/>
    </xmlCellPr>
  </singleXmlCell>
  <singleXmlCell id="80" xr6:uid="{00000000-000C-0000-FFFF-FFFF4F000000}" r="I47" connectionId="0">
    <xmlCellPr id="1" xr6:uid="{00000000-0010-0000-4F00-000001000000}" uniqueName="P1071514">
      <xmlPr mapId="2" xpath="/TFI-IZD-KI/IFP-KI_1000335/P1071514" xmlDataType="decimal"/>
    </xmlCellPr>
  </singleXmlCell>
  <singleXmlCell id="81" xr6:uid="{00000000-000C-0000-FFFF-FFFF50000000}" r="H48" connectionId="0">
    <xmlCellPr id="1" xr6:uid="{00000000-0010-0000-5000-000001000000}" uniqueName="P1071515">
      <xmlPr mapId="2" xpath="/TFI-IZD-KI/IFP-KI_1000335/P1071515" xmlDataType="decimal"/>
    </xmlCellPr>
  </singleXmlCell>
  <singleXmlCell id="82" xr6:uid="{00000000-000C-0000-FFFF-FFFF51000000}" r="I48" connectionId="0">
    <xmlCellPr id="1" xr6:uid="{00000000-0010-0000-5100-000001000000}" uniqueName="P1071516">
      <xmlPr mapId="2" xpath="/TFI-IZD-KI/IFP-KI_1000335/P1071516" xmlDataType="decimal"/>
    </xmlCellPr>
  </singleXmlCell>
  <singleXmlCell id="83" xr6:uid="{00000000-000C-0000-FFFF-FFFF52000000}" r="H49" connectionId="0">
    <xmlCellPr id="1" xr6:uid="{00000000-0010-0000-5200-000001000000}" uniqueName="P1071517">
      <xmlPr mapId="2" xpath="/TFI-IZD-KI/IFP-KI_1000335/P1071517" xmlDataType="decimal"/>
    </xmlCellPr>
  </singleXmlCell>
  <singleXmlCell id="84" xr6:uid="{00000000-000C-0000-FFFF-FFFF53000000}" r="I49" connectionId="0">
    <xmlCellPr id="1" xr6:uid="{00000000-0010-0000-5300-000001000000}" uniqueName="P1071518">
      <xmlPr mapId="2" xpath="/TFI-IZD-KI/IFP-KI_1000335/P1071518" xmlDataType="decimal"/>
    </xmlCellPr>
  </singleXmlCell>
  <singleXmlCell id="85" xr6:uid="{00000000-000C-0000-FFFF-FFFF54000000}" r="H50" connectionId="0">
    <xmlCellPr id="1" xr6:uid="{00000000-0010-0000-5400-000001000000}" uniqueName="P1071519">
      <xmlPr mapId="2" xpath="/TFI-IZD-KI/IFP-KI_1000335/P1071519" xmlDataType="decimal"/>
    </xmlCellPr>
  </singleXmlCell>
  <singleXmlCell id="86" xr6:uid="{00000000-000C-0000-FFFF-FFFF55000000}" r="I50" connectionId="0">
    <xmlCellPr id="1" xr6:uid="{00000000-0010-0000-5500-000001000000}" uniqueName="P1071520">
      <xmlPr mapId="2" xpath="/TFI-IZD-KI/IFP-KI_1000335/P1071520" xmlDataType="decimal"/>
    </xmlCellPr>
  </singleXmlCell>
  <singleXmlCell id="87" xr6:uid="{00000000-000C-0000-FFFF-FFFF56000000}" r="H51" connectionId="0">
    <xmlCellPr id="1" xr6:uid="{00000000-0010-0000-5600-000001000000}" uniqueName="P1071521">
      <xmlPr mapId="2" xpath="/TFI-IZD-KI/IFP-KI_1000335/P1071521" xmlDataType="decimal"/>
    </xmlCellPr>
  </singleXmlCell>
  <singleXmlCell id="88" xr6:uid="{00000000-000C-0000-FFFF-FFFF57000000}" r="I51" connectionId="0">
    <xmlCellPr id="1" xr6:uid="{00000000-0010-0000-5700-000001000000}" uniqueName="P1071522">
      <xmlPr mapId="2" xpath="/TFI-IZD-KI/IFP-KI_1000335/P1071522" xmlDataType="decimal"/>
    </xmlCellPr>
  </singleXmlCell>
  <singleXmlCell id="89" xr6:uid="{00000000-000C-0000-FFFF-FFFF58000000}" r="H52" connectionId="0">
    <xmlCellPr id="1" xr6:uid="{00000000-0010-0000-5800-000001000000}" uniqueName="P1071523">
      <xmlPr mapId="2" xpath="/TFI-IZD-KI/IFP-KI_1000335/P1071523" xmlDataType="decimal"/>
    </xmlCellPr>
  </singleXmlCell>
  <singleXmlCell id="90" xr6:uid="{00000000-000C-0000-FFFF-FFFF59000000}" r="I52" connectionId="0">
    <xmlCellPr id="1" xr6:uid="{00000000-0010-0000-5900-000001000000}" uniqueName="P1071524">
      <xmlPr mapId="2" xpath="/TFI-IZD-KI/IFP-KI_1000335/P1071524" xmlDataType="decimal"/>
    </xmlCellPr>
  </singleXmlCell>
  <singleXmlCell id="91" xr6:uid="{00000000-000C-0000-FFFF-FFFF5A000000}" r="H53" connectionId="0">
    <xmlCellPr id="1" xr6:uid="{00000000-0010-0000-5A00-000001000000}" uniqueName="P1071525">
      <xmlPr mapId="2" xpath="/TFI-IZD-KI/IFP-KI_1000335/P1071525" xmlDataType="decimal"/>
    </xmlCellPr>
  </singleXmlCell>
  <singleXmlCell id="92" xr6:uid="{00000000-000C-0000-FFFF-FFFF5B000000}" r="I53" connectionId="0">
    <xmlCellPr id="1" xr6:uid="{00000000-0010-0000-5B00-000001000000}" uniqueName="P1071526">
      <xmlPr mapId="2" xpath="/TFI-IZD-KI/IFP-KI_1000335/P1071526" xmlDataType="decimal"/>
    </xmlCellPr>
  </singleXmlCell>
  <singleXmlCell id="93" xr6:uid="{00000000-000C-0000-FFFF-FFFF5C000000}" r="H54" connectionId="0">
    <xmlCellPr id="1" xr6:uid="{00000000-0010-0000-5C00-000001000000}" uniqueName="P1071527">
      <xmlPr mapId="2" xpath="/TFI-IZD-KI/IFP-KI_1000335/P1071527" xmlDataType="decimal"/>
    </xmlCellPr>
  </singleXmlCell>
  <singleXmlCell id="94" xr6:uid="{00000000-000C-0000-FFFF-FFFF5D000000}" r="I54" connectionId="0">
    <xmlCellPr id="1" xr6:uid="{00000000-0010-0000-5D00-000001000000}" uniqueName="P1071528">
      <xmlPr mapId="2" xpath="/TFI-IZD-KI/IFP-KI_1000335/P1071528" xmlDataType="decimal"/>
    </xmlCellPr>
  </singleXmlCell>
  <singleXmlCell id="95" xr6:uid="{00000000-000C-0000-FFFF-FFFF5E000000}" r="H55" connectionId="0">
    <xmlCellPr id="1" xr6:uid="{00000000-0010-0000-5E00-000001000000}" uniqueName="P1071529">
      <xmlPr mapId="2" xpath="/TFI-IZD-KI/IFP-KI_1000335/P1071529" xmlDataType="decimal"/>
    </xmlCellPr>
  </singleXmlCell>
  <singleXmlCell id="96" xr6:uid="{00000000-000C-0000-FFFF-FFFF5F000000}" r="I55" connectionId="0">
    <xmlCellPr id="1" xr6:uid="{00000000-0010-0000-5F00-000001000000}" uniqueName="P1071530">
      <xmlPr mapId="2" xpath="/TFI-IZD-KI/IFP-KI_1000335/P1071530" xmlDataType="decimal"/>
    </xmlCellPr>
  </singleXmlCell>
  <singleXmlCell id="97" xr6:uid="{00000000-000C-0000-FFFF-FFFF60000000}" r="H56" connectionId="0">
    <xmlCellPr id="1" xr6:uid="{00000000-0010-0000-6000-000001000000}" uniqueName="P1071531">
      <xmlPr mapId="2" xpath="/TFI-IZD-KI/IFP-KI_1000335/P1071531" xmlDataType="decimal"/>
    </xmlCellPr>
  </singleXmlCell>
  <singleXmlCell id="98" xr6:uid="{00000000-000C-0000-FFFF-FFFF61000000}" r="I56" connectionId="0">
    <xmlCellPr id="1" xr6:uid="{00000000-0010-0000-6100-000001000000}" uniqueName="P1071532">
      <xmlPr mapId="2" xpath="/TFI-IZD-KI/IFP-KI_1000335/P1071532" xmlDataType="decimal"/>
    </xmlCellPr>
  </singleXmlCell>
  <singleXmlCell id="99" xr6:uid="{00000000-000C-0000-FFFF-FFFF62000000}" r="H57" connectionId="0">
    <xmlCellPr id="1" xr6:uid="{00000000-0010-0000-6200-000001000000}" uniqueName="P1071533">
      <xmlPr mapId="2" xpath="/TFI-IZD-KI/IFP-KI_1000335/P1071533" xmlDataType="decimal"/>
    </xmlCellPr>
  </singleXmlCell>
  <singleXmlCell id="100" xr6:uid="{00000000-000C-0000-FFFF-FFFF63000000}" r="I57" connectionId="0">
    <xmlCellPr id="1" xr6:uid="{00000000-0010-0000-6300-000001000000}" uniqueName="P1071534">
      <xmlPr mapId="2" xpath="/TFI-IZD-KI/IFP-KI_1000335/P1071534" xmlDataType="decimal"/>
    </xmlCellPr>
  </singleXmlCell>
  <singleXmlCell id="101" xr6:uid="{00000000-000C-0000-FFFF-FFFF64000000}" r="H58" connectionId="0">
    <xmlCellPr id="1" xr6:uid="{00000000-0010-0000-6400-000001000000}" uniqueName="P1071535">
      <xmlPr mapId="2" xpath="/TFI-IZD-KI/IFP-KI_1000335/P1071535" xmlDataType="decimal"/>
    </xmlCellPr>
  </singleXmlCell>
  <singleXmlCell id="102" xr6:uid="{00000000-000C-0000-FFFF-FFFF65000000}" r="I58" connectionId="0">
    <xmlCellPr id="1" xr6:uid="{00000000-0010-0000-6500-000001000000}" uniqueName="P1071536">
      <xmlPr mapId="2" xpath="/TFI-IZD-KI/IFP-KI_1000335/P1071536" xmlDataType="decimal"/>
    </xmlCellPr>
  </singleXmlCell>
  <singleXmlCell id="103" xr6:uid="{00000000-000C-0000-FFFF-FFFF66000000}" r="H59" connectionId="0">
    <xmlCellPr id="1" xr6:uid="{00000000-0010-0000-6600-000001000000}" uniqueName="P1071537">
      <xmlPr mapId="2" xpath="/TFI-IZD-KI/IFP-KI_1000335/P1071537" xmlDataType="decimal"/>
    </xmlCellPr>
  </singleXmlCell>
  <singleXmlCell id="104" xr6:uid="{00000000-000C-0000-FFFF-FFFF67000000}" r="I59" connectionId="0">
    <xmlCellPr id="1" xr6:uid="{00000000-0010-0000-6700-000001000000}" uniqueName="P1071538">
      <xmlPr mapId="2" xpath="/TFI-IZD-KI/IFP-KI_1000335/P1071538" xmlDataType="decimal"/>
    </xmlCellPr>
  </singleXmlCell>
  <singleXmlCell id="105" xr6:uid="{00000000-000C-0000-FFFF-FFFF68000000}" r="H60" connectionId="0">
    <xmlCellPr id="1" xr6:uid="{00000000-0010-0000-6800-000001000000}" uniqueName="P1071539">
      <xmlPr mapId="2" xpath="/TFI-IZD-KI/IFP-KI_1000335/P1071539" xmlDataType="decimal"/>
    </xmlCellPr>
  </singleXmlCell>
  <singleXmlCell id="106" xr6:uid="{00000000-000C-0000-FFFF-FFFF69000000}" r="I60" connectionId="0">
    <xmlCellPr id="1" xr6:uid="{00000000-0010-0000-6900-000001000000}" uniqueName="P1071540">
      <xmlPr mapId="2" xpath="/TFI-IZD-KI/IFP-KI_1000335/P1071540" xmlDataType="decimal"/>
    </xmlCellPr>
  </singleXmlCell>
  <singleXmlCell id="107" xr6:uid="{00000000-000C-0000-FFFF-FFFF6A000000}" r="H61" connectionId="0">
    <xmlCellPr id="1" xr6:uid="{00000000-0010-0000-6A00-000001000000}" uniqueName="P1071541">
      <xmlPr mapId="2" xpath="/TFI-IZD-KI/IFP-KI_1000335/P1071541" xmlDataType="decimal"/>
    </xmlCellPr>
  </singleXmlCell>
  <singleXmlCell id="108" xr6:uid="{00000000-000C-0000-FFFF-FFFF6B000000}" r="I61" connectionId="0">
    <xmlCellPr id="1" xr6:uid="{00000000-0010-0000-6B00-000001000000}" uniqueName="P1071542">
      <xmlPr mapId="2" xpath="/TFI-IZD-KI/IFP-KI_1000335/P1071542" xmlDataType="decimal"/>
    </xmlCellPr>
  </singleXmlCell>
  <singleXmlCell id="109" xr6:uid="{00000000-000C-0000-FFFF-FFFF6C000000}" r="H62" connectionId="0">
    <xmlCellPr id="1" xr6:uid="{00000000-0010-0000-6C00-000001000000}" uniqueName="P1071543">
      <xmlPr mapId="2" xpath="/TFI-IZD-KI/IFP-KI_1000335/P1071543" xmlDataType="decimal"/>
    </xmlCellPr>
  </singleXmlCell>
  <singleXmlCell id="110" xr6:uid="{00000000-000C-0000-FFFF-FFFF6D000000}" r="I62" connectionId="0">
    <xmlCellPr id="1" xr6:uid="{00000000-0010-0000-6D00-000001000000}" uniqueName="P1071544">
      <xmlPr mapId="2" xpath="/TFI-IZD-KI/IFP-KI_1000335/P1071544" xmlDataType="decimal"/>
    </xmlCellPr>
  </singleXmlCell>
  <singleXmlCell id="111" xr6:uid="{00000000-000C-0000-FFFF-FFFF6E000000}" r="H63" connectionId="0">
    <xmlCellPr id="1" xr6:uid="{00000000-0010-0000-6E00-000001000000}" uniqueName="P1071545">
      <xmlPr mapId="2" xpath="/TFI-IZD-KI/IFP-KI_1000335/P1071545" xmlDataType="decimal"/>
    </xmlCellPr>
  </singleXmlCell>
  <singleXmlCell id="112" xr6:uid="{00000000-000C-0000-FFFF-FFFF6F000000}" r="I63" connectionId="0">
    <xmlCellPr id="1" xr6:uid="{00000000-0010-0000-6F00-000001000000}" uniqueName="P1071546">
      <xmlPr mapId="2" xpath="/TFI-IZD-KI/IFP-KI_1000335/P1071546" xmlDataType="decimal"/>
    </xmlCellPr>
  </singleXmlCell>
  <singleXmlCell id="113" xr6:uid="{00000000-000C-0000-FFFF-FFFF70000000}" r="H65" connectionId="0">
    <xmlCellPr id="1" xr6:uid="{00000000-0010-0000-7000-000001000000}" uniqueName="P1071547">
      <xmlPr mapId="2" xpath="/TFI-IZD-KI/IFP-KI_1000335/P1071547" xmlDataType="decimal"/>
    </xmlCellPr>
  </singleXmlCell>
  <singleXmlCell id="114" xr6:uid="{00000000-000C-0000-FFFF-FFFF71000000}" r="I65" connectionId="0">
    <xmlCellPr id="1" xr6:uid="{00000000-0010-0000-7100-000001000000}" uniqueName="P1071548">
      <xmlPr mapId="2" xpath="/TFI-IZD-KI/IFP-KI_1000335/P1071548" xmlDataType="decimal"/>
    </xmlCellPr>
  </singleXmlCell>
  <singleXmlCell id="115" xr6:uid="{00000000-000C-0000-FFFF-FFFF72000000}" r="H66" connectionId="0">
    <xmlCellPr id="1" xr6:uid="{00000000-0010-0000-7200-000001000000}" uniqueName="P1071549">
      <xmlPr mapId="2" xpath="/TFI-IZD-KI/IFP-KI_1000335/P1071549" xmlDataType="decimal"/>
    </xmlCellPr>
  </singleXmlCell>
  <singleXmlCell id="116" xr6:uid="{00000000-000C-0000-FFFF-FFFF73000000}" r="I66" connectionId="0">
    <xmlCellPr id="1" xr6:uid="{00000000-0010-0000-7300-000001000000}" uniqueName="P1071550">
      <xmlPr mapId="2" xpath="/TFI-IZD-KI/IFP-KI_1000335/P1071550" xmlDataType="decimal"/>
    </xmlCellPr>
  </singleXmlCell>
  <singleXmlCell id="117" xr6:uid="{00000000-000C-0000-FFFF-FFFF74000000}" r="H67" connectionId="0">
    <xmlCellPr id="1" xr6:uid="{00000000-0010-0000-7400-000001000000}" uniqueName="P1071551">
      <xmlPr mapId="2" xpath="/TFI-IZD-KI/IFP-KI_1000335/P1071551" xmlDataType="decimal"/>
    </xmlCellPr>
  </singleXmlCell>
  <singleXmlCell id="118" xr6:uid="{00000000-000C-0000-FFFF-FFFF75000000}" r="I67" connectionId="0">
    <xmlCellPr id="1" xr6:uid="{00000000-0010-0000-7500-000001000000}" uniqueName="P1071552">
      <xmlPr mapId="2" xpath="/TFI-IZD-KI/IFP-KI_1000335/P1071552" xmlDataType="decimal"/>
    </xmlCellPr>
  </singleXmlCell>
  <singleXmlCell id="119" xr6:uid="{00000000-000C-0000-FFFF-FFFF76000000}" r="H68" connectionId="0">
    <xmlCellPr id="1" xr6:uid="{00000000-0010-0000-7600-000001000000}" uniqueName="P1071553">
      <xmlPr mapId="2" xpath="/TFI-IZD-KI/IFP-KI_1000335/P1071553" xmlDataType="decimal"/>
    </xmlCellPr>
  </singleXmlCell>
  <singleXmlCell id="120" xr6:uid="{00000000-000C-0000-FFFF-FFFF77000000}" r="I68" connectionId="0">
    <xmlCellPr id="1" xr6:uid="{00000000-0010-0000-7700-000001000000}" uniqueName="P1071554">
      <xmlPr mapId="2" xpath="/TFI-IZD-KI/IFP-KI_1000335/P1071554" xmlDataType="decimal"/>
    </xmlCellPr>
  </singleXmlCell>
  <singleXmlCell id="121" xr6:uid="{00000000-000C-0000-FFFF-FFFF78000000}" r="H69" connectionId="0">
    <xmlCellPr id="1" xr6:uid="{00000000-0010-0000-7800-000001000000}" uniqueName="P1071555">
      <xmlPr mapId="2" xpath="/TFI-IZD-KI/IFP-KI_1000335/P1071555" xmlDataType="decimal"/>
    </xmlCellPr>
  </singleXmlCell>
  <singleXmlCell id="122" xr6:uid="{00000000-000C-0000-FFFF-FFFF79000000}" r="I69" connectionId="0">
    <xmlCellPr id="1" xr6:uid="{00000000-0010-0000-7900-000001000000}" uniqueName="P1071556">
      <xmlPr mapId="2" xpath="/TFI-IZD-KI/IFP-KI_1000335/P1071556" xmlDataType="decimal"/>
    </xmlCellPr>
  </singleXmlCell>
  <singleXmlCell id="123" xr6:uid="{00000000-000C-0000-FFFF-FFFF7A000000}" r="H70" connectionId="0">
    <xmlCellPr id="1" xr6:uid="{00000000-0010-0000-7A00-000001000000}" uniqueName="P1071557">
      <xmlPr mapId="2" xpath="/TFI-IZD-KI/IFP-KI_1000335/P1071557" xmlDataType="decimal"/>
    </xmlCellPr>
  </singleXmlCell>
  <singleXmlCell id="124" xr6:uid="{00000000-000C-0000-FFFF-FFFF7B000000}" r="I70" connectionId="0">
    <xmlCellPr id="1" xr6:uid="{00000000-0010-0000-7B00-000001000000}" uniqueName="P1071558">
      <xmlPr mapId="2" xpath="/TFI-IZD-KI/IFP-KI_1000335/P1071558" xmlDataType="decimal"/>
    </xmlCellPr>
  </singleXmlCell>
  <singleXmlCell id="125" xr6:uid="{00000000-000C-0000-FFFF-FFFF7C000000}" r="H71" connectionId="0">
    <xmlCellPr id="1" xr6:uid="{00000000-0010-0000-7C00-000001000000}" uniqueName="P1071559">
      <xmlPr mapId="2" xpath="/TFI-IZD-KI/IFP-KI_1000335/P1071559" xmlDataType="decimal"/>
    </xmlCellPr>
  </singleXmlCell>
  <singleXmlCell id="126" xr6:uid="{00000000-000C-0000-FFFF-FFFF7D000000}" r="I71" connectionId="0">
    <xmlCellPr id="1" xr6:uid="{00000000-0010-0000-7D00-000001000000}" uniqueName="P1071560">
      <xmlPr mapId="2" xpath="/TFI-IZD-KI/IFP-KI_1000335/P1071560" xmlDataType="decimal"/>
    </xmlCellPr>
  </singleXmlCell>
  <singleXmlCell id="127" xr6:uid="{00000000-000C-0000-FFFF-FFFF7E000000}" r="H72" connectionId="0">
    <xmlCellPr id="1" xr6:uid="{00000000-0010-0000-7E00-000001000000}" uniqueName="P1071561">
      <xmlPr mapId="2" xpath="/TFI-IZD-KI/IFP-KI_1000335/P1071561" xmlDataType="decimal"/>
    </xmlCellPr>
  </singleXmlCell>
  <singleXmlCell id="128" xr6:uid="{00000000-000C-0000-FFFF-FFFF7F000000}" r="I72" connectionId="0">
    <xmlCellPr id="1" xr6:uid="{00000000-0010-0000-7F00-000001000000}" uniqueName="P1071562">
      <xmlPr mapId="2" xpath="/TFI-IZD-KI/IFP-KI_1000335/P1071562" xmlDataType="decimal"/>
    </xmlCellPr>
  </singleXmlCell>
  <singleXmlCell id="129" xr6:uid="{00000000-000C-0000-FFFF-FFFF80000000}" r="H73" connectionId="0">
    <xmlCellPr id="1" xr6:uid="{00000000-0010-0000-8000-000001000000}" uniqueName="P1071563">
      <xmlPr mapId="2" xpath="/TFI-IZD-KI/IFP-KI_1000335/P1071563" xmlDataType="decimal"/>
    </xmlCellPr>
  </singleXmlCell>
  <singleXmlCell id="130" xr6:uid="{00000000-000C-0000-FFFF-FFFF81000000}" r="I73" connectionId="0">
    <xmlCellPr id="1" xr6:uid="{00000000-0010-0000-8100-000001000000}" uniqueName="P1071564">
      <xmlPr mapId="2" xpath="/TFI-IZD-KI/IFP-KI_1000335/P1071564" xmlDataType="decimal"/>
    </xmlCellPr>
  </singleXmlCell>
  <singleXmlCell id="131" xr6:uid="{00000000-000C-0000-FFFF-FFFF82000000}" r="H74" connectionId="0">
    <xmlCellPr id="1" xr6:uid="{00000000-0010-0000-8200-000001000000}" uniqueName="P1071565">
      <xmlPr mapId="2" xpath="/TFI-IZD-KI/IFP-KI_1000335/P1071565" xmlDataType="decimal"/>
    </xmlCellPr>
  </singleXmlCell>
  <singleXmlCell id="132" xr6:uid="{00000000-000C-0000-FFFF-FFFF83000000}" r="I74" connectionId="0">
    <xmlCellPr id="1" xr6:uid="{00000000-0010-0000-8300-000001000000}" uniqueName="P1071566">
      <xmlPr mapId="2" xpath="/TFI-IZD-KI/IFP-KI_1000335/P1071566" xmlDataType="decimal"/>
    </xmlCellPr>
  </singleXmlCell>
  <singleXmlCell id="133" xr6:uid="{00000000-000C-0000-FFFF-FFFF84000000}" r="H75" connectionId="0">
    <xmlCellPr id="1" xr6:uid="{00000000-0010-0000-8400-000001000000}" uniqueName="P1071567">
      <xmlPr mapId="2" xpath="/TFI-IZD-KI/IFP-KI_1000335/P1071567" xmlDataType="decimal"/>
    </xmlCellPr>
  </singleXmlCell>
  <singleXmlCell id="134" xr6:uid="{00000000-000C-0000-FFFF-FFFF85000000}" r="I75" connectionId="0">
    <xmlCellPr id="1" xr6:uid="{00000000-0010-0000-8500-000001000000}" uniqueName="P1071568">
      <xmlPr mapId="2" xpath="/TFI-IZD-KI/IFP-KI_1000335/P1071568" xmlDataType="decimal"/>
    </xmlCellPr>
  </singleXmlCell>
  <singleXmlCell id="135" xr6:uid="{00000000-000C-0000-FFFF-FFFF86000000}" r="H76" connectionId="0">
    <xmlCellPr id="1" xr6:uid="{00000000-0010-0000-8600-000001000000}" uniqueName="P1071569">
      <xmlPr mapId="2" xpath="/TFI-IZD-KI/IFP-KI_1000335/P1071569" xmlDataType="decimal"/>
    </xmlCellPr>
  </singleXmlCell>
  <singleXmlCell id="136" xr6:uid="{00000000-000C-0000-FFFF-FFFF87000000}" r="I76" connectionId="0">
    <xmlCellPr id="1" xr6:uid="{00000000-0010-0000-8700-000001000000}" uniqueName="P1071570">
      <xmlPr mapId="2" xpath="/TFI-IZD-KI/IFP-KI_1000335/P1071570" xmlDataType="decimal"/>
    </xmlCellPr>
  </singleXmlCell>
  <singleXmlCell id="137" xr6:uid="{00000000-000C-0000-FFFF-FFFF88000000}" r="H77" connectionId="0">
    <xmlCellPr id="1" xr6:uid="{00000000-0010-0000-8800-000001000000}" uniqueName="P1071571">
      <xmlPr mapId="2" xpath="/TFI-IZD-KI/IFP-KI_1000335/P1071571" xmlDataType="decimal"/>
    </xmlCellPr>
  </singleXmlCell>
  <singleXmlCell id="138" xr6:uid="{00000000-000C-0000-FFFF-FFFF89000000}" r="I77" connectionId="0">
    <xmlCellPr id="1" xr6:uid="{00000000-0010-0000-8900-000001000000}" uniqueName="P1071572">
      <xmlPr mapId="2" xpath="/TFI-IZD-KI/IFP-KI_1000335/P1071572" xmlDataType="decimal"/>
    </xmlCellPr>
  </singleXmlCell>
  <singleXmlCell id="139" xr6:uid="{00000000-000C-0000-FFFF-FFFF8A000000}" r="H78" connectionId="0">
    <xmlCellPr id="1" xr6:uid="{00000000-0010-0000-8A00-000001000000}" uniqueName="P1071573">
      <xmlPr mapId="2" xpath="/TFI-IZD-KI/IFP-KI_1000335/P1071573" xmlDataType="decimal"/>
    </xmlCellPr>
  </singleXmlCell>
  <singleXmlCell id="140" xr6:uid="{00000000-000C-0000-FFFF-FFFF8B000000}" r="I78" connectionId="0">
    <xmlCellPr id="1" xr6:uid="{00000000-0010-0000-8B00-000001000000}" uniqueName="P1071574">
      <xmlPr mapId="2"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581">
      <xmlPr mapId="2" xpath="/TFI-IZD-KI/ISD-KI-TFI_1000879/P1072581" xmlDataType="decimal"/>
    </xmlCellPr>
  </singleXmlCell>
  <singleXmlCell id="142" xr6:uid="{00000000-000C-0000-FFFF-FFFF8D000000}" r="I8" connectionId="0">
    <xmlCellPr id="1" xr6:uid="{00000000-0010-0000-8D00-000001000000}" uniqueName="P1198983">
      <xmlPr mapId="2" xpath="/TFI-IZD-KI/ISD-KI-TFI_1000879/P1198983" xmlDataType="decimal"/>
    </xmlCellPr>
  </singleXmlCell>
  <singleXmlCell id="143" xr6:uid="{00000000-000C-0000-FFFF-FFFF8E000000}" r="J8" connectionId="0">
    <xmlCellPr id="1" xr6:uid="{00000000-0010-0000-8E00-000001000000}" uniqueName="P1072582">
      <xmlPr mapId="2" xpath="/TFI-IZD-KI/ISD-KI-TFI_1000879/P1072582" xmlDataType="decimal"/>
    </xmlCellPr>
  </singleXmlCell>
  <singleXmlCell id="144" xr6:uid="{00000000-000C-0000-FFFF-FFFF8F000000}" r="K8" connectionId="0">
    <xmlCellPr id="1" xr6:uid="{00000000-0010-0000-8F00-000001000000}" uniqueName="P1199046">
      <xmlPr mapId="2" xpath="/TFI-IZD-KI/ISD-KI-TFI_1000879/P1199046" xmlDataType="decimal"/>
    </xmlCellPr>
  </singleXmlCell>
  <singleXmlCell id="145" xr6:uid="{00000000-000C-0000-FFFF-FFFF90000000}" r="H9" connectionId="0">
    <xmlCellPr id="1" xr6:uid="{00000000-0010-0000-9000-000001000000}" uniqueName="P1072583">
      <xmlPr mapId="2" xpath="/TFI-IZD-KI/ISD-KI-TFI_1000879/P1072583" xmlDataType="decimal"/>
    </xmlCellPr>
  </singleXmlCell>
  <singleXmlCell id="146" xr6:uid="{00000000-000C-0000-FFFF-FFFF91000000}" r="I9" connectionId="0">
    <xmlCellPr id="1" xr6:uid="{00000000-0010-0000-9100-000001000000}" uniqueName="P1198984">
      <xmlPr mapId="2" xpath="/TFI-IZD-KI/ISD-KI-TFI_1000879/P1198984" xmlDataType="decimal"/>
    </xmlCellPr>
  </singleXmlCell>
  <singleXmlCell id="147" xr6:uid="{00000000-000C-0000-FFFF-FFFF92000000}" r="J9" connectionId="0">
    <xmlCellPr id="1" xr6:uid="{00000000-0010-0000-9200-000001000000}" uniqueName="P1072584">
      <xmlPr mapId="2" xpath="/TFI-IZD-KI/ISD-KI-TFI_1000879/P1072584" xmlDataType="decimal"/>
    </xmlCellPr>
  </singleXmlCell>
  <singleXmlCell id="148" xr6:uid="{00000000-000C-0000-FFFF-FFFF93000000}" r="K9" connectionId="0">
    <xmlCellPr id="1" xr6:uid="{00000000-0010-0000-9300-000001000000}" uniqueName="P1199047">
      <xmlPr mapId="2" xpath="/TFI-IZD-KI/ISD-KI-TFI_1000879/P1199047" xmlDataType="decimal"/>
    </xmlCellPr>
  </singleXmlCell>
  <singleXmlCell id="149" xr6:uid="{00000000-000C-0000-FFFF-FFFF94000000}" r="H10" connectionId="0">
    <xmlCellPr id="1" xr6:uid="{00000000-0010-0000-9400-000001000000}" uniqueName="P1072585">
      <xmlPr mapId="2" xpath="/TFI-IZD-KI/ISD-KI-TFI_1000879/P1072585" xmlDataType="decimal"/>
    </xmlCellPr>
  </singleXmlCell>
  <singleXmlCell id="150" xr6:uid="{00000000-000C-0000-FFFF-FFFF95000000}" r="I10" connectionId="0">
    <xmlCellPr id="1" xr6:uid="{00000000-0010-0000-9500-000001000000}" uniqueName="P1198985">
      <xmlPr mapId="2" xpath="/TFI-IZD-KI/ISD-KI-TFI_1000879/P1198985" xmlDataType="decimal"/>
    </xmlCellPr>
  </singleXmlCell>
  <singleXmlCell id="151" xr6:uid="{00000000-000C-0000-FFFF-FFFF96000000}" r="J10" connectionId="0">
    <xmlCellPr id="1" xr6:uid="{00000000-0010-0000-9600-000001000000}" uniqueName="P1072586">
      <xmlPr mapId="2" xpath="/TFI-IZD-KI/ISD-KI-TFI_1000879/P1072586" xmlDataType="decimal"/>
    </xmlCellPr>
  </singleXmlCell>
  <singleXmlCell id="152" xr6:uid="{00000000-000C-0000-FFFF-FFFF97000000}" r="K10" connectionId="0">
    <xmlCellPr id="1" xr6:uid="{00000000-0010-0000-9700-000001000000}" uniqueName="P1199048">
      <xmlPr mapId="2" xpath="/TFI-IZD-KI/ISD-KI-TFI_1000879/P1199048" xmlDataType="decimal"/>
    </xmlCellPr>
  </singleXmlCell>
  <singleXmlCell id="153" xr6:uid="{00000000-000C-0000-FFFF-FFFF98000000}" r="H11" connectionId="0">
    <xmlCellPr id="1" xr6:uid="{00000000-0010-0000-9800-000001000000}" uniqueName="P1072587">
      <xmlPr mapId="2" xpath="/TFI-IZD-KI/ISD-KI-TFI_1000879/P1072587" xmlDataType="decimal"/>
    </xmlCellPr>
  </singleXmlCell>
  <singleXmlCell id="154" xr6:uid="{00000000-000C-0000-FFFF-FFFF99000000}" r="I11" connectionId="0">
    <xmlCellPr id="1" xr6:uid="{00000000-0010-0000-9900-000001000000}" uniqueName="P1198986">
      <xmlPr mapId="2" xpath="/TFI-IZD-KI/ISD-KI-TFI_1000879/P1198986" xmlDataType="decimal"/>
    </xmlCellPr>
  </singleXmlCell>
  <singleXmlCell id="155" xr6:uid="{00000000-000C-0000-FFFF-FFFF9A000000}" r="J11" connectionId="0">
    <xmlCellPr id="1" xr6:uid="{00000000-0010-0000-9A00-000001000000}" uniqueName="P1072588">
      <xmlPr mapId="2" xpath="/TFI-IZD-KI/ISD-KI-TFI_1000879/P1072588" xmlDataType="decimal"/>
    </xmlCellPr>
  </singleXmlCell>
  <singleXmlCell id="156" xr6:uid="{00000000-000C-0000-FFFF-FFFF9B000000}" r="K11" connectionId="0">
    <xmlCellPr id="1" xr6:uid="{00000000-0010-0000-9B00-000001000000}" uniqueName="P1199049">
      <xmlPr mapId="2" xpath="/TFI-IZD-KI/ISD-KI-TFI_1000879/P1199049" xmlDataType="decimal"/>
    </xmlCellPr>
  </singleXmlCell>
  <singleXmlCell id="157" xr6:uid="{00000000-000C-0000-FFFF-FFFF9C000000}" r="H12" connectionId="0">
    <xmlCellPr id="1" xr6:uid="{00000000-0010-0000-9C00-000001000000}" uniqueName="P1072589">
      <xmlPr mapId="2" xpath="/TFI-IZD-KI/ISD-KI-TFI_1000879/P1072589" xmlDataType="decimal"/>
    </xmlCellPr>
  </singleXmlCell>
  <singleXmlCell id="158" xr6:uid="{00000000-000C-0000-FFFF-FFFF9D000000}" r="I12" connectionId="0">
    <xmlCellPr id="1" xr6:uid="{00000000-0010-0000-9D00-000001000000}" uniqueName="P1198987">
      <xmlPr mapId="2" xpath="/TFI-IZD-KI/ISD-KI-TFI_1000879/P1198987" xmlDataType="decimal"/>
    </xmlCellPr>
  </singleXmlCell>
  <singleXmlCell id="159" xr6:uid="{00000000-000C-0000-FFFF-FFFF9E000000}" r="J12" connectionId="0">
    <xmlCellPr id="1" xr6:uid="{00000000-0010-0000-9E00-000001000000}" uniqueName="P1072590">
      <xmlPr mapId="2" xpath="/TFI-IZD-KI/ISD-KI-TFI_1000879/P1072590" xmlDataType="decimal"/>
    </xmlCellPr>
  </singleXmlCell>
  <singleXmlCell id="160" xr6:uid="{00000000-000C-0000-FFFF-FFFF9F000000}" r="K12" connectionId="0">
    <xmlCellPr id="1" xr6:uid="{00000000-0010-0000-9F00-000001000000}" uniqueName="P1199050">
      <xmlPr mapId="2" xpath="/TFI-IZD-KI/ISD-KI-TFI_1000879/P1199050" xmlDataType="decimal"/>
    </xmlCellPr>
  </singleXmlCell>
  <singleXmlCell id="161" xr6:uid="{00000000-000C-0000-FFFF-FFFFA0000000}" r="H13" connectionId="0">
    <xmlCellPr id="1" xr6:uid="{00000000-0010-0000-A000-000001000000}" uniqueName="P1072591">
      <xmlPr mapId="2" xpath="/TFI-IZD-KI/ISD-KI-TFI_1000879/P1072591" xmlDataType="decimal"/>
    </xmlCellPr>
  </singleXmlCell>
  <singleXmlCell id="162" xr6:uid="{00000000-000C-0000-FFFF-FFFFA1000000}" r="I13" connectionId="0">
    <xmlCellPr id="1" xr6:uid="{00000000-0010-0000-A100-000001000000}" uniqueName="P1198988">
      <xmlPr mapId="2" xpath="/TFI-IZD-KI/ISD-KI-TFI_1000879/P1198988" xmlDataType="decimal"/>
    </xmlCellPr>
  </singleXmlCell>
  <singleXmlCell id="163" xr6:uid="{00000000-000C-0000-FFFF-FFFFA2000000}" r="J13" connectionId="0">
    <xmlCellPr id="1" xr6:uid="{00000000-0010-0000-A200-000001000000}" uniqueName="P1072592">
      <xmlPr mapId="2" xpath="/TFI-IZD-KI/ISD-KI-TFI_1000879/P1072592" xmlDataType="decimal"/>
    </xmlCellPr>
  </singleXmlCell>
  <singleXmlCell id="164" xr6:uid="{00000000-000C-0000-FFFF-FFFFA3000000}" r="K13" connectionId="0">
    <xmlCellPr id="1" xr6:uid="{00000000-0010-0000-A300-000001000000}" uniqueName="P1199051">
      <xmlPr mapId="2" xpath="/TFI-IZD-KI/ISD-KI-TFI_1000879/P1199051" xmlDataType="decimal"/>
    </xmlCellPr>
  </singleXmlCell>
  <singleXmlCell id="165" xr6:uid="{00000000-000C-0000-FFFF-FFFFA4000000}" r="H14" connectionId="0">
    <xmlCellPr id="1" xr6:uid="{00000000-0010-0000-A400-000001000000}" uniqueName="P1072593">
      <xmlPr mapId="2" xpath="/TFI-IZD-KI/ISD-KI-TFI_1000879/P1072593" xmlDataType="decimal"/>
    </xmlCellPr>
  </singleXmlCell>
  <singleXmlCell id="166" xr6:uid="{00000000-000C-0000-FFFF-FFFFA5000000}" r="I14" connectionId="0">
    <xmlCellPr id="1" xr6:uid="{00000000-0010-0000-A500-000001000000}" uniqueName="P1198989">
      <xmlPr mapId="2" xpath="/TFI-IZD-KI/ISD-KI-TFI_1000879/P1198989" xmlDataType="decimal"/>
    </xmlCellPr>
  </singleXmlCell>
  <singleXmlCell id="167" xr6:uid="{00000000-000C-0000-FFFF-FFFFA6000000}" r="J14" connectionId="0">
    <xmlCellPr id="1" xr6:uid="{00000000-0010-0000-A600-000001000000}" uniqueName="P1072594">
      <xmlPr mapId="2" xpath="/TFI-IZD-KI/ISD-KI-TFI_1000879/P1072594" xmlDataType="decimal"/>
    </xmlCellPr>
  </singleXmlCell>
  <singleXmlCell id="168" xr6:uid="{00000000-000C-0000-FFFF-FFFFA7000000}" r="K14" connectionId="0">
    <xmlCellPr id="1" xr6:uid="{00000000-0010-0000-A700-000001000000}" uniqueName="P1199052">
      <xmlPr mapId="2" xpath="/TFI-IZD-KI/ISD-KI-TFI_1000879/P1199052" xmlDataType="decimal"/>
    </xmlCellPr>
  </singleXmlCell>
  <singleXmlCell id="169" xr6:uid="{00000000-000C-0000-FFFF-FFFFA8000000}" r="H15" connectionId="0">
    <xmlCellPr id="1" xr6:uid="{00000000-0010-0000-A800-000001000000}" uniqueName="P1072595">
      <xmlPr mapId="2" xpath="/TFI-IZD-KI/ISD-KI-TFI_1000879/P1072595" xmlDataType="decimal"/>
    </xmlCellPr>
  </singleXmlCell>
  <singleXmlCell id="170" xr6:uid="{00000000-000C-0000-FFFF-FFFFA9000000}" r="I15" connectionId="0">
    <xmlCellPr id="1" xr6:uid="{00000000-0010-0000-A900-000001000000}" uniqueName="P1198990">
      <xmlPr mapId="2" xpath="/TFI-IZD-KI/ISD-KI-TFI_1000879/P1198990" xmlDataType="decimal"/>
    </xmlCellPr>
  </singleXmlCell>
  <singleXmlCell id="171" xr6:uid="{00000000-000C-0000-FFFF-FFFFAA000000}" r="J15" connectionId="0">
    <xmlCellPr id="1" xr6:uid="{00000000-0010-0000-AA00-000001000000}" uniqueName="P1072596">
      <xmlPr mapId="2" xpath="/TFI-IZD-KI/ISD-KI-TFI_1000879/P1072596" xmlDataType="decimal"/>
    </xmlCellPr>
  </singleXmlCell>
  <singleXmlCell id="172" xr6:uid="{00000000-000C-0000-FFFF-FFFFAB000000}" r="K15" connectionId="0">
    <xmlCellPr id="1" xr6:uid="{00000000-0010-0000-AB00-000001000000}" uniqueName="P1199053">
      <xmlPr mapId="2" xpath="/TFI-IZD-KI/ISD-KI-TFI_1000879/P1199053" xmlDataType="decimal"/>
    </xmlCellPr>
  </singleXmlCell>
  <singleXmlCell id="173" xr6:uid="{00000000-000C-0000-FFFF-FFFFAC000000}" r="H16" connectionId="0">
    <xmlCellPr id="1" xr6:uid="{00000000-0010-0000-AC00-000001000000}" uniqueName="P1072597">
      <xmlPr mapId="2" xpath="/TFI-IZD-KI/ISD-KI-TFI_1000879/P1072597" xmlDataType="decimal"/>
    </xmlCellPr>
  </singleXmlCell>
  <singleXmlCell id="174" xr6:uid="{00000000-000C-0000-FFFF-FFFFAD000000}" r="I16" connectionId="0">
    <xmlCellPr id="1" xr6:uid="{00000000-0010-0000-AD00-000001000000}" uniqueName="P1198991">
      <xmlPr mapId="2" xpath="/TFI-IZD-KI/ISD-KI-TFI_1000879/P1198991" xmlDataType="decimal"/>
    </xmlCellPr>
  </singleXmlCell>
  <singleXmlCell id="175" xr6:uid="{00000000-000C-0000-FFFF-FFFFAE000000}" r="J16" connectionId="0">
    <xmlCellPr id="1" xr6:uid="{00000000-0010-0000-AE00-000001000000}" uniqueName="P1072598">
      <xmlPr mapId="2" xpath="/TFI-IZD-KI/ISD-KI-TFI_1000879/P1072598" xmlDataType="decimal"/>
    </xmlCellPr>
  </singleXmlCell>
  <singleXmlCell id="176" xr6:uid="{00000000-000C-0000-FFFF-FFFFAF000000}" r="K16" connectionId="0">
    <xmlCellPr id="1" xr6:uid="{00000000-0010-0000-AF00-000001000000}" uniqueName="P1199054">
      <xmlPr mapId="2" xpath="/TFI-IZD-KI/ISD-KI-TFI_1000879/P1199054" xmlDataType="decimal"/>
    </xmlCellPr>
  </singleXmlCell>
  <singleXmlCell id="177" xr6:uid="{00000000-000C-0000-FFFF-FFFFB0000000}" r="H17" connectionId="0">
    <xmlCellPr id="1" xr6:uid="{00000000-0010-0000-B000-000001000000}" uniqueName="P1072599">
      <xmlPr mapId="2" xpath="/TFI-IZD-KI/ISD-KI-TFI_1000879/P1072599" xmlDataType="decimal"/>
    </xmlCellPr>
  </singleXmlCell>
  <singleXmlCell id="178" xr6:uid="{00000000-000C-0000-FFFF-FFFFB1000000}" r="I17" connectionId="0">
    <xmlCellPr id="1" xr6:uid="{00000000-0010-0000-B100-000001000000}" uniqueName="P1198992">
      <xmlPr mapId="2" xpath="/TFI-IZD-KI/ISD-KI-TFI_1000879/P1198992" xmlDataType="decimal"/>
    </xmlCellPr>
  </singleXmlCell>
  <singleXmlCell id="179" xr6:uid="{00000000-000C-0000-FFFF-FFFFB2000000}" r="J17" connectionId="0">
    <xmlCellPr id="1" xr6:uid="{00000000-0010-0000-B200-000001000000}" uniqueName="P1072600">
      <xmlPr mapId="2" xpath="/TFI-IZD-KI/ISD-KI-TFI_1000879/P1072600" xmlDataType="decimal"/>
    </xmlCellPr>
  </singleXmlCell>
  <singleXmlCell id="180" xr6:uid="{00000000-000C-0000-FFFF-FFFFB3000000}" r="K17" connectionId="0">
    <xmlCellPr id="1" xr6:uid="{00000000-0010-0000-B300-000001000000}" uniqueName="P1199055">
      <xmlPr mapId="2" xpath="/TFI-IZD-KI/ISD-KI-TFI_1000879/P1199055" xmlDataType="decimal"/>
    </xmlCellPr>
  </singleXmlCell>
  <singleXmlCell id="181" xr6:uid="{00000000-000C-0000-FFFF-FFFFB4000000}" r="H18" connectionId="0">
    <xmlCellPr id="1" xr6:uid="{00000000-0010-0000-B400-000001000000}" uniqueName="P1072601">
      <xmlPr mapId="2" xpath="/TFI-IZD-KI/ISD-KI-TFI_1000879/P1072601" xmlDataType="decimal"/>
    </xmlCellPr>
  </singleXmlCell>
  <singleXmlCell id="182" xr6:uid="{00000000-000C-0000-FFFF-FFFFB5000000}" r="I18" connectionId="0">
    <xmlCellPr id="1" xr6:uid="{00000000-0010-0000-B500-000001000000}" uniqueName="P1198993">
      <xmlPr mapId="2" xpath="/TFI-IZD-KI/ISD-KI-TFI_1000879/P1198993" xmlDataType="decimal"/>
    </xmlCellPr>
  </singleXmlCell>
  <singleXmlCell id="183" xr6:uid="{00000000-000C-0000-FFFF-FFFFB6000000}" r="J18" connectionId="0">
    <xmlCellPr id="1" xr6:uid="{00000000-0010-0000-B600-000001000000}" uniqueName="P1072602">
      <xmlPr mapId="2" xpath="/TFI-IZD-KI/ISD-KI-TFI_1000879/P1072602" xmlDataType="decimal"/>
    </xmlCellPr>
  </singleXmlCell>
  <singleXmlCell id="184" xr6:uid="{00000000-000C-0000-FFFF-FFFFB7000000}" r="K18" connectionId="0">
    <xmlCellPr id="1" xr6:uid="{00000000-0010-0000-B700-000001000000}" uniqueName="P1199056">
      <xmlPr mapId="2" xpath="/TFI-IZD-KI/ISD-KI-TFI_1000879/P1199056" xmlDataType="decimal"/>
    </xmlCellPr>
  </singleXmlCell>
  <singleXmlCell id="185" xr6:uid="{00000000-000C-0000-FFFF-FFFFB8000000}" r="H19" connectionId="0">
    <xmlCellPr id="1" xr6:uid="{00000000-0010-0000-B800-000001000000}" uniqueName="P1072603">
      <xmlPr mapId="2" xpath="/TFI-IZD-KI/ISD-KI-TFI_1000879/P1072603" xmlDataType="decimal"/>
    </xmlCellPr>
  </singleXmlCell>
  <singleXmlCell id="186" xr6:uid="{00000000-000C-0000-FFFF-FFFFB9000000}" r="I19" connectionId="0">
    <xmlCellPr id="1" xr6:uid="{00000000-0010-0000-B900-000001000000}" uniqueName="P1198994">
      <xmlPr mapId="2" xpath="/TFI-IZD-KI/ISD-KI-TFI_1000879/P1198994" xmlDataType="decimal"/>
    </xmlCellPr>
  </singleXmlCell>
  <singleXmlCell id="187" xr6:uid="{00000000-000C-0000-FFFF-FFFFBA000000}" r="J19" connectionId="0">
    <xmlCellPr id="1" xr6:uid="{00000000-0010-0000-BA00-000001000000}" uniqueName="P1072604">
      <xmlPr mapId="2" xpath="/TFI-IZD-KI/ISD-KI-TFI_1000879/P1072604" xmlDataType="decimal"/>
    </xmlCellPr>
  </singleXmlCell>
  <singleXmlCell id="188" xr6:uid="{00000000-000C-0000-FFFF-FFFFBB000000}" r="K19" connectionId="0">
    <xmlCellPr id="1" xr6:uid="{00000000-0010-0000-BB00-000001000000}" uniqueName="P1199057">
      <xmlPr mapId="2" xpath="/TFI-IZD-KI/ISD-KI-TFI_1000879/P1199057" xmlDataType="decimal"/>
    </xmlCellPr>
  </singleXmlCell>
  <singleXmlCell id="189" xr6:uid="{00000000-000C-0000-FFFF-FFFFBC000000}" r="H20" connectionId="0">
    <xmlCellPr id="1" xr6:uid="{00000000-0010-0000-BC00-000001000000}" uniqueName="P1190287">
      <xmlPr mapId="2" xpath="/TFI-IZD-KI/ISD-KI-TFI_1000879/P1190287" xmlDataType="decimal"/>
    </xmlCellPr>
  </singleXmlCell>
  <singleXmlCell id="190" xr6:uid="{00000000-000C-0000-FFFF-FFFFBD000000}" r="I20" connectionId="0">
    <xmlCellPr id="1" xr6:uid="{00000000-0010-0000-BD00-000001000000}" uniqueName="P1198995">
      <xmlPr mapId="2" xpath="/TFI-IZD-KI/ISD-KI-TFI_1000879/P1198995" xmlDataType="decimal"/>
    </xmlCellPr>
  </singleXmlCell>
  <singleXmlCell id="191" xr6:uid="{00000000-000C-0000-FFFF-FFFFBE000000}" r="J20" connectionId="0">
    <xmlCellPr id="1" xr6:uid="{00000000-0010-0000-BE00-000001000000}" uniqueName="P1190288">
      <xmlPr mapId="2" xpath="/TFI-IZD-KI/ISD-KI-TFI_1000879/P1190288" xmlDataType="decimal"/>
    </xmlCellPr>
  </singleXmlCell>
  <singleXmlCell id="192" xr6:uid="{00000000-000C-0000-FFFF-FFFFBF000000}" r="K20" connectionId="0">
    <xmlCellPr id="1" xr6:uid="{00000000-0010-0000-BF00-000001000000}" uniqueName="P1199058">
      <xmlPr mapId="2" xpath="/TFI-IZD-KI/ISD-KI-TFI_1000879/P1199058" xmlDataType="decimal"/>
    </xmlCellPr>
  </singleXmlCell>
  <singleXmlCell id="193" xr6:uid="{00000000-000C-0000-FFFF-FFFFC0000000}" r="H21" connectionId="0">
    <xmlCellPr id="1" xr6:uid="{00000000-0010-0000-C000-000001000000}" uniqueName="P1072605">
      <xmlPr mapId="2" xpath="/TFI-IZD-KI/ISD-KI-TFI_1000879/P1072605" xmlDataType="decimal"/>
    </xmlCellPr>
  </singleXmlCell>
  <singleXmlCell id="194" xr6:uid="{00000000-000C-0000-FFFF-FFFFC1000000}" r="I21" connectionId="0">
    <xmlCellPr id="1" xr6:uid="{00000000-0010-0000-C100-000001000000}" uniqueName="P1198996">
      <xmlPr mapId="2" xpath="/TFI-IZD-KI/ISD-KI-TFI_1000879/P1198996" xmlDataType="decimal"/>
    </xmlCellPr>
  </singleXmlCell>
  <singleXmlCell id="195" xr6:uid="{00000000-000C-0000-FFFF-FFFFC2000000}" r="J21" connectionId="0">
    <xmlCellPr id="1" xr6:uid="{00000000-0010-0000-C200-000001000000}" uniqueName="P1072606">
      <xmlPr mapId="2" xpath="/TFI-IZD-KI/ISD-KI-TFI_1000879/P1072606" xmlDataType="decimal"/>
    </xmlCellPr>
  </singleXmlCell>
  <singleXmlCell id="196" xr6:uid="{00000000-000C-0000-FFFF-FFFFC3000000}" r="K21" connectionId="0">
    <xmlCellPr id="1" xr6:uid="{00000000-0010-0000-C300-000001000000}" uniqueName="P1199059">
      <xmlPr mapId="2" xpath="/TFI-IZD-KI/ISD-KI-TFI_1000879/P1199059" xmlDataType="decimal"/>
    </xmlCellPr>
  </singleXmlCell>
  <singleXmlCell id="197" xr6:uid="{00000000-000C-0000-FFFF-FFFFC4000000}" r="H22" connectionId="0">
    <xmlCellPr id="1" xr6:uid="{00000000-0010-0000-C400-000001000000}" uniqueName="P1072607">
      <xmlPr mapId="2" xpath="/TFI-IZD-KI/ISD-KI-TFI_1000879/P1072607" xmlDataType="decimal"/>
    </xmlCellPr>
  </singleXmlCell>
  <singleXmlCell id="198" xr6:uid="{00000000-000C-0000-FFFF-FFFFC5000000}" r="I22" connectionId="0">
    <xmlCellPr id="1" xr6:uid="{00000000-0010-0000-C500-000001000000}" uniqueName="P1198997">
      <xmlPr mapId="2" xpath="/TFI-IZD-KI/ISD-KI-TFI_1000879/P1198997" xmlDataType="decimal"/>
    </xmlCellPr>
  </singleXmlCell>
  <singleXmlCell id="199" xr6:uid="{00000000-000C-0000-FFFF-FFFFC6000000}" r="J22" connectionId="0">
    <xmlCellPr id="1" xr6:uid="{00000000-0010-0000-C600-000001000000}" uniqueName="P1072608">
      <xmlPr mapId="2" xpath="/TFI-IZD-KI/ISD-KI-TFI_1000879/P1072608" xmlDataType="decimal"/>
    </xmlCellPr>
  </singleXmlCell>
  <singleXmlCell id="200" xr6:uid="{00000000-000C-0000-FFFF-FFFFC7000000}" r="K22" connectionId="0">
    <xmlCellPr id="1" xr6:uid="{00000000-0010-0000-C700-000001000000}" uniqueName="P1199060">
      <xmlPr mapId="2" xpath="/TFI-IZD-KI/ISD-KI-TFI_1000879/P1199060" xmlDataType="decimal"/>
    </xmlCellPr>
  </singleXmlCell>
  <singleXmlCell id="201" xr6:uid="{00000000-000C-0000-FFFF-FFFFC8000000}" r="H23" connectionId="0">
    <xmlCellPr id="1" xr6:uid="{00000000-0010-0000-C800-000001000000}" uniqueName="P1072609">
      <xmlPr mapId="2" xpath="/TFI-IZD-KI/ISD-KI-TFI_1000879/P1072609" xmlDataType="decimal"/>
    </xmlCellPr>
  </singleXmlCell>
  <singleXmlCell id="202" xr6:uid="{00000000-000C-0000-FFFF-FFFFC9000000}" r="I23" connectionId="0">
    <xmlCellPr id="1" xr6:uid="{00000000-0010-0000-C900-000001000000}" uniqueName="P1198998">
      <xmlPr mapId="2" xpath="/TFI-IZD-KI/ISD-KI-TFI_1000879/P1198998" xmlDataType="decimal"/>
    </xmlCellPr>
  </singleXmlCell>
  <singleXmlCell id="203" xr6:uid="{00000000-000C-0000-FFFF-FFFFCA000000}" r="J23" connectionId="0">
    <xmlCellPr id="1" xr6:uid="{00000000-0010-0000-CA00-000001000000}" uniqueName="P1072610">
      <xmlPr mapId="2" xpath="/TFI-IZD-KI/ISD-KI-TFI_1000879/P1072610" xmlDataType="decimal"/>
    </xmlCellPr>
  </singleXmlCell>
  <singleXmlCell id="204" xr6:uid="{00000000-000C-0000-FFFF-FFFFCB000000}" r="K23" connectionId="0">
    <xmlCellPr id="1" xr6:uid="{00000000-0010-0000-CB00-000001000000}" uniqueName="P1199061">
      <xmlPr mapId="2" xpath="/TFI-IZD-KI/ISD-KI-TFI_1000879/P1199061" xmlDataType="decimal"/>
    </xmlCellPr>
  </singleXmlCell>
  <singleXmlCell id="205" xr6:uid="{00000000-000C-0000-FFFF-FFFFCC000000}" r="H24" connectionId="0">
    <xmlCellPr id="1" xr6:uid="{00000000-0010-0000-CC00-000001000000}" uniqueName="P1072611">
      <xmlPr mapId="2" xpath="/TFI-IZD-KI/ISD-KI-TFI_1000879/P1072611" xmlDataType="decimal"/>
    </xmlCellPr>
  </singleXmlCell>
  <singleXmlCell id="206" xr6:uid="{00000000-000C-0000-FFFF-FFFFCD000000}" r="I24" connectionId="0">
    <xmlCellPr id="1" xr6:uid="{00000000-0010-0000-CD00-000001000000}" uniqueName="P1198999">
      <xmlPr mapId="2" xpath="/TFI-IZD-KI/ISD-KI-TFI_1000879/P1198999" xmlDataType="decimal"/>
    </xmlCellPr>
  </singleXmlCell>
  <singleXmlCell id="207" xr6:uid="{00000000-000C-0000-FFFF-FFFFCE000000}" r="J24" connectionId="0">
    <xmlCellPr id="1" xr6:uid="{00000000-0010-0000-CE00-000001000000}" uniqueName="P1072612">
      <xmlPr mapId="2" xpath="/TFI-IZD-KI/ISD-KI-TFI_1000879/P1072612" xmlDataType="decimal"/>
    </xmlCellPr>
  </singleXmlCell>
  <singleXmlCell id="208" xr6:uid="{00000000-000C-0000-FFFF-FFFFCF000000}" r="K24" connectionId="0">
    <xmlCellPr id="1" xr6:uid="{00000000-0010-0000-CF00-000001000000}" uniqueName="P1199062">
      <xmlPr mapId="2" xpath="/TFI-IZD-KI/ISD-KI-TFI_1000879/P1199062" xmlDataType="decimal"/>
    </xmlCellPr>
  </singleXmlCell>
  <singleXmlCell id="209" xr6:uid="{00000000-000C-0000-FFFF-FFFFD0000000}" r="H25" connectionId="0">
    <xmlCellPr id="1" xr6:uid="{00000000-0010-0000-D000-000001000000}" uniqueName="P1072613">
      <xmlPr mapId="2" xpath="/TFI-IZD-KI/ISD-KI-TFI_1000879/P1072613" xmlDataType="decimal"/>
    </xmlCellPr>
  </singleXmlCell>
  <singleXmlCell id="210" xr6:uid="{00000000-000C-0000-FFFF-FFFFD1000000}" r="I25" connectionId="0">
    <xmlCellPr id="1" xr6:uid="{00000000-0010-0000-D100-000001000000}" uniqueName="P1199000">
      <xmlPr mapId="2" xpath="/TFI-IZD-KI/ISD-KI-TFI_1000879/P1199000" xmlDataType="decimal"/>
    </xmlCellPr>
  </singleXmlCell>
  <singleXmlCell id="211" xr6:uid="{00000000-000C-0000-FFFF-FFFFD2000000}" r="J25" connectionId="0">
    <xmlCellPr id="1" xr6:uid="{00000000-0010-0000-D200-000001000000}" uniqueName="P1072614">
      <xmlPr mapId="2" xpath="/TFI-IZD-KI/ISD-KI-TFI_1000879/P1072614" xmlDataType="decimal"/>
    </xmlCellPr>
  </singleXmlCell>
  <singleXmlCell id="212" xr6:uid="{00000000-000C-0000-FFFF-FFFFD3000000}" r="K25" connectionId="0">
    <xmlCellPr id="1" xr6:uid="{00000000-0010-0000-D300-000001000000}" uniqueName="P1199063">
      <xmlPr mapId="2" xpath="/TFI-IZD-KI/ISD-KI-TFI_1000879/P1199063" xmlDataType="decimal"/>
    </xmlCellPr>
  </singleXmlCell>
  <singleXmlCell id="213" xr6:uid="{00000000-000C-0000-FFFF-FFFFD4000000}" r="H26" connectionId="0">
    <xmlCellPr id="1" xr6:uid="{00000000-0010-0000-D400-000001000000}" uniqueName="P1121612">
      <xmlPr mapId="2" xpath="/TFI-IZD-KI/ISD-KI-TFI_1000879/P1121612" xmlDataType="decimal"/>
    </xmlCellPr>
  </singleXmlCell>
  <singleXmlCell id="214" xr6:uid="{00000000-000C-0000-FFFF-FFFFD5000000}" r="I26" connectionId="0">
    <xmlCellPr id="1" xr6:uid="{00000000-0010-0000-D500-000001000000}" uniqueName="P1199001">
      <xmlPr mapId="2" xpath="/TFI-IZD-KI/ISD-KI-TFI_1000879/P1199001" xmlDataType="decimal"/>
    </xmlCellPr>
  </singleXmlCell>
  <singleXmlCell id="215" xr6:uid="{00000000-000C-0000-FFFF-FFFFD6000000}" r="J26" connectionId="0">
    <xmlCellPr id="1" xr6:uid="{00000000-0010-0000-D600-000001000000}" uniqueName="P1121613">
      <xmlPr mapId="2" xpath="/TFI-IZD-KI/ISD-KI-TFI_1000879/P1121613" xmlDataType="decimal"/>
    </xmlCellPr>
  </singleXmlCell>
  <singleXmlCell id="216" xr6:uid="{00000000-000C-0000-FFFF-FFFFD7000000}" r="K26" connectionId="0">
    <xmlCellPr id="1" xr6:uid="{00000000-0010-0000-D700-000001000000}" uniqueName="P1199064">
      <xmlPr mapId="2" xpath="/TFI-IZD-KI/ISD-KI-TFI_1000879/P1199064" xmlDataType="decimal"/>
    </xmlCellPr>
  </singleXmlCell>
  <singleXmlCell id="217" xr6:uid="{00000000-000C-0000-FFFF-FFFFD8000000}" r="H27" connectionId="0">
    <xmlCellPr id="1" xr6:uid="{00000000-0010-0000-D800-000001000000}" uniqueName="P1072615">
      <xmlPr mapId="2" xpath="/TFI-IZD-KI/ISD-KI-TFI_1000879/P1072615" xmlDataType="decimal"/>
    </xmlCellPr>
  </singleXmlCell>
  <singleXmlCell id="218" xr6:uid="{00000000-000C-0000-FFFF-FFFFD9000000}" r="I27" connectionId="0">
    <xmlCellPr id="1" xr6:uid="{00000000-0010-0000-D900-000001000000}" uniqueName="P1199002">
      <xmlPr mapId="2" xpath="/TFI-IZD-KI/ISD-KI-TFI_1000879/P1199002" xmlDataType="decimal"/>
    </xmlCellPr>
  </singleXmlCell>
  <singleXmlCell id="219" xr6:uid="{00000000-000C-0000-FFFF-FFFFDA000000}" r="J27" connectionId="0">
    <xmlCellPr id="1" xr6:uid="{00000000-0010-0000-DA00-000001000000}" uniqueName="P1072616">
      <xmlPr mapId="2" xpath="/TFI-IZD-KI/ISD-KI-TFI_1000879/P1072616" xmlDataType="decimal"/>
    </xmlCellPr>
  </singleXmlCell>
  <singleXmlCell id="220" xr6:uid="{00000000-000C-0000-FFFF-FFFFDB000000}" r="K27" connectionId="0">
    <xmlCellPr id="1" xr6:uid="{00000000-0010-0000-DB00-000001000000}" uniqueName="P1199065">
      <xmlPr mapId="2" xpath="/TFI-IZD-KI/ISD-KI-TFI_1000879/P1199065" xmlDataType="decimal"/>
    </xmlCellPr>
  </singleXmlCell>
  <singleXmlCell id="221" xr6:uid="{00000000-000C-0000-FFFF-FFFFDC000000}" r="H28" connectionId="0">
    <xmlCellPr id="1" xr6:uid="{00000000-0010-0000-DC00-000001000000}" uniqueName="P1072617">
      <xmlPr mapId="2" xpath="/TFI-IZD-KI/ISD-KI-TFI_1000879/P1072617" xmlDataType="decimal"/>
    </xmlCellPr>
  </singleXmlCell>
  <singleXmlCell id="222" xr6:uid="{00000000-000C-0000-FFFF-FFFFDD000000}" r="I28" connectionId="0">
    <xmlCellPr id="1" xr6:uid="{00000000-0010-0000-DD00-000001000000}" uniqueName="P1199003">
      <xmlPr mapId="2" xpath="/TFI-IZD-KI/ISD-KI-TFI_1000879/P1199003" xmlDataType="decimal"/>
    </xmlCellPr>
  </singleXmlCell>
  <singleXmlCell id="223" xr6:uid="{00000000-000C-0000-FFFF-FFFFDE000000}" r="J28" connectionId="0">
    <xmlCellPr id="1" xr6:uid="{00000000-0010-0000-DE00-000001000000}" uniqueName="P1072618">
      <xmlPr mapId="2" xpath="/TFI-IZD-KI/ISD-KI-TFI_1000879/P1072618" xmlDataType="decimal"/>
    </xmlCellPr>
  </singleXmlCell>
  <singleXmlCell id="224" xr6:uid="{00000000-000C-0000-FFFF-FFFFDF000000}" r="K28" connectionId="0">
    <xmlCellPr id="1" xr6:uid="{00000000-0010-0000-DF00-000001000000}" uniqueName="P1199066">
      <xmlPr mapId="2" xpath="/TFI-IZD-KI/ISD-KI-TFI_1000879/P1199066" xmlDataType="decimal"/>
    </xmlCellPr>
  </singleXmlCell>
  <singleXmlCell id="225" xr6:uid="{00000000-000C-0000-FFFF-FFFFE0000000}" r="H29" connectionId="0">
    <xmlCellPr id="1" xr6:uid="{00000000-0010-0000-E000-000001000000}" uniqueName="P1072619">
      <xmlPr mapId="2" xpath="/TFI-IZD-KI/ISD-KI-TFI_1000879/P1072619" xmlDataType="decimal"/>
    </xmlCellPr>
  </singleXmlCell>
  <singleXmlCell id="226" xr6:uid="{00000000-000C-0000-FFFF-FFFFE1000000}" r="I29" connectionId="0">
    <xmlCellPr id="1" xr6:uid="{00000000-0010-0000-E100-000001000000}" uniqueName="P1199004">
      <xmlPr mapId="2" xpath="/TFI-IZD-KI/ISD-KI-TFI_1000879/P1199004" xmlDataType="decimal"/>
    </xmlCellPr>
  </singleXmlCell>
  <singleXmlCell id="227" xr6:uid="{00000000-000C-0000-FFFF-FFFFE2000000}" r="J29" connectionId="0">
    <xmlCellPr id="1" xr6:uid="{00000000-0010-0000-E200-000001000000}" uniqueName="P1072620">
      <xmlPr mapId="2" xpath="/TFI-IZD-KI/ISD-KI-TFI_1000879/P1072620" xmlDataType="decimal"/>
    </xmlCellPr>
  </singleXmlCell>
  <singleXmlCell id="228" xr6:uid="{00000000-000C-0000-FFFF-FFFFE3000000}" r="K29" connectionId="0">
    <xmlCellPr id="1" xr6:uid="{00000000-0010-0000-E300-000001000000}" uniqueName="P1199067">
      <xmlPr mapId="2" xpath="/TFI-IZD-KI/ISD-KI-TFI_1000879/P1199067" xmlDataType="decimal"/>
    </xmlCellPr>
  </singleXmlCell>
  <singleXmlCell id="229" xr6:uid="{00000000-000C-0000-FFFF-FFFFE4000000}" r="H30" connectionId="0">
    <xmlCellPr id="1" xr6:uid="{00000000-0010-0000-E400-000001000000}" uniqueName="P1072621">
      <xmlPr mapId="2" xpath="/TFI-IZD-KI/ISD-KI-TFI_1000879/P1072621" xmlDataType="decimal"/>
    </xmlCellPr>
  </singleXmlCell>
  <singleXmlCell id="230" xr6:uid="{00000000-000C-0000-FFFF-FFFFE5000000}" r="I30" connectionId="0">
    <xmlCellPr id="1" xr6:uid="{00000000-0010-0000-E500-000001000000}" uniqueName="P1199005">
      <xmlPr mapId="2" xpath="/TFI-IZD-KI/ISD-KI-TFI_1000879/P1199005" xmlDataType="decimal"/>
    </xmlCellPr>
  </singleXmlCell>
  <singleXmlCell id="231" xr6:uid="{00000000-000C-0000-FFFF-FFFFE6000000}" r="J30" connectionId="0">
    <xmlCellPr id="1" xr6:uid="{00000000-0010-0000-E600-000001000000}" uniqueName="P1072622">
      <xmlPr mapId="2" xpath="/TFI-IZD-KI/ISD-KI-TFI_1000879/P1072622" xmlDataType="decimal"/>
    </xmlCellPr>
  </singleXmlCell>
  <singleXmlCell id="232" xr6:uid="{00000000-000C-0000-FFFF-FFFFE7000000}" r="K30" connectionId="0">
    <xmlCellPr id="1" xr6:uid="{00000000-0010-0000-E700-000001000000}" uniqueName="P1199068">
      <xmlPr mapId="2" xpath="/TFI-IZD-KI/ISD-KI-TFI_1000879/P1199068" xmlDataType="decimal"/>
    </xmlCellPr>
  </singleXmlCell>
  <singleXmlCell id="233" xr6:uid="{00000000-000C-0000-FFFF-FFFFE8000000}" r="H31" connectionId="0">
    <xmlCellPr id="1" xr6:uid="{00000000-0010-0000-E800-000001000000}" uniqueName="P1072623">
      <xmlPr mapId="2" xpath="/TFI-IZD-KI/ISD-KI-TFI_1000879/P1072623" xmlDataType="decimal"/>
    </xmlCellPr>
  </singleXmlCell>
  <singleXmlCell id="234" xr6:uid="{00000000-000C-0000-FFFF-FFFFE9000000}" r="I31" connectionId="0">
    <xmlCellPr id="1" xr6:uid="{00000000-0010-0000-E900-000001000000}" uniqueName="P1199006">
      <xmlPr mapId="2" xpath="/TFI-IZD-KI/ISD-KI-TFI_1000879/P1199006" xmlDataType="decimal"/>
    </xmlCellPr>
  </singleXmlCell>
  <singleXmlCell id="235" xr6:uid="{00000000-000C-0000-FFFF-FFFFEA000000}" r="J31" connectionId="0">
    <xmlCellPr id="1" xr6:uid="{00000000-0010-0000-EA00-000001000000}" uniqueName="P1072624">
      <xmlPr mapId="2" xpath="/TFI-IZD-KI/ISD-KI-TFI_1000879/P1072624" xmlDataType="decimal"/>
    </xmlCellPr>
  </singleXmlCell>
  <singleXmlCell id="236" xr6:uid="{00000000-000C-0000-FFFF-FFFFEB000000}" r="K31" connectionId="0">
    <xmlCellPr id="1" xr6:uid="{00000000-0010-0000-EB00-000001000000}" uniqueName="P1199069">
      <xmlPr mapId="2" xpath="/TFI-IZD-KI/ISD-KI-TFI_1000879/P1199069" xmlDataType="decimal"/>
    </xmlCellPr>
  </singleXmlCell>
  <singleXmlCell id="237" xr6:uid="{00000000-000C-0000-FFFF-FFFFEC000000}" r="H32" connectionId="0">
    <xmlCellPr id="1" xr6:uid="{00000000-0010-0000-EC00-000001000000}" uniqueName="P1072625">
      <xmlPr mapId="2" xpath="/TFI-IZD-KI/ISD-KI-TFI_1000879/P1072625" xmlDataType="decimal"/>
    </xmlCellPr>
  </singleXmlCell>
  <singleXmlCell id="238" xr6:uid="{00000000-000C-0000-FFFF-FFFFED000000}" r="I32" connectionId="0">
    <xmlCellPr id="1" xr6:uid="{00000000-0010-0000-ED00-000001000000}" uniqueName="P1199007">
      <xmlPr mapId="2" xpath="/TFI-IZD-KI/ISD-KI-TFI_1000879/P1199007" xmlDataType="decimal"/>
    </xmlCellPr>
  </singleXmlCell>
  <singleXmlCell id="239" xr6:uid="{00000000-000C-0000-FFFF-FFFFEE000000}" r="J32" connectionId="0">
    <xmlCellPr id="1" xr6:uid="{00000000-0010-0000-EE00-000001000000}" uniqueName="P1072626">
      <xmlPr mapId="2" xpath="/TFI-IZD-KI/ISD-KI-TFI_1000879/P1072626" xmlDataType="decimal"/>
    </xmlCellPr>
  </singleXmlCell>
  <singleXmlCell id="240" xr6:uid="{00000000-000C-0000-FFFF-FFFFEF000000}" r="K32" connectionId="0">
    <xmlCellPr id="1" xr6:uid="{00000000-0010-0000-EF00-000001000000}" uniqueName="P1199070">
      <xmlPr mapId="2" xpath="/TFI-IZD-KI/ISD-KI-TFI_1000879/P1199070" xmlDataType="decimal"/>
    </xmlCellPr>
  </singleXmlCell>
  <singleXmlCell id="241" xr6:uid="{00000000-000C-0000-FFFF-FFFFF0000000}" r="H33" connectionId="0">
    <xmlCellPr id="1" xr6:uid="{00000000-0010-0000-F000-000001000000}" uniqueName="P1072627">
      <xmlPr mapId="2" xpath="/TFI-IZD-KI/ISD-KI-TFI_1000879/P1072627" xmlDataType="decimal"/>
    </xmlCellPr>
  </singleXmlCell>
  <singleXmlCell id="242" xr6:uid="{00000000-000C-0000-FFFF-FFFFF1000000}" r="I33" connectionId="0">
    <xmlCellPr id="1" xr6:uid="{00000000-0010-0000-F100-000001000000}" uniqueName="P1199008">
      <xmlPr mapId="2" xpath="/TFI-IZD-KI/ISD-KI-TFI_1000879/P1199008" xmlDataType="decimal"/>
    </xmlCellPr>
  </singleXmlCell>
  <singleXmlCell id="243" xr6:uid="{00000000-000C-0000-FFFF-FFFFF2000000}" r="J33" connectionId="0">
    <xmlCellPr id="1" xr6:uid="{00000000-0010-0000-F200-000001000000}" uniqueName="P1072628">
      <xmlPr mapId="2" xpath="/TFI-IZD-KI/ISD-KI-TFI_1000879/P1072628" xmlDataType="decimal"/>
    </xmlCellPr>
  </singleXmlCell>
  <singleXmlCell id="244" xr6:uid="{00000000-000C-0000-FFFF-FFFFF3000000}" r="K33" connectionId="0">
    <xmlCellPr id="1" xr6:uid="{00000000-0010-0000-F300-000001000000}" uniqueName="P1199071">
      <xmlPr mapId="2" xpath="/TFI-IZD-KI/ISD-KI-TFI_1000879/P1199071" xmlDataType="decimal"/>
    </xmlCellPr>
  </singleXmlCell>
  <singleXmlCell id="245" xr6:uid="{00000000-000C-0000-FFFF-FFFFF4000000}" r="H34" connectionId="0">
    <xmlCellPr id="1" xr6:uid="{00000000-0010-0000-F400-000001000000}" uniqueName="P1072629">
      <xmlPr mapId="2" xpath="/TFI-IZD-KI/ISD-KI-TFI_1000879/P1072629" xmlDataType="decimal"/>
    </xmlCellPr>
  </singleXmlCell>
  <singleXmlCell id="246" xr6:uid="{00000000-000C-0000-FFFF-FFFFF5000000}" r="I34" connectionId="0">
    <xmlCellPr id="1" xr6:uid="{00000000-0010-0000-F500-000001000000}" uniqueName="P1199009">
      <xmlPr mapId="2" xpath="/TFI-IZD-KI/ISD-KI-TFI_1000879/P1199009" xmlDataType="decimal"/>
    </xmlCellPr>
  </singleXmlCell>
  <singleXmlCell id="247" xr6:uid="{00000000-000C-0000-FFFF-FFFFF6000000}" r="J34" connectionId="0">
    <xmlCellPr id="1" xr6:uid="{00000000-0010-0000-F600-000001000000}" uniqueName="P1072630">
      <xmlPr mapId="2" xpath="/TFI-IZD-KI/ISD-KI-TFI_1000879/P1072630" xmlDataType="decimal"/>
    </xmlCellPr>
  </singleXmlCell>
  <singleXmlCell id="248" xr6:uid="{00000000-000C-0000-FFFF-FFFFF7000000}" r="K34" connectionId="0">
    <xmlCellPr id="1" xr6:uid="{00000000-0010-0000-F700-000001000000}" uniqueName="P1199072">
      <xmlPr mapId="2" xpath="/TFI-IZD-KI/ISD-KI-TFI_1000879/P1199072" xmlDataType="decimal"/>
    </xmlCellPr>
  </singleXmlCell>
  <singleXmlCell id="249" xr6:uid="{00000000-000C-0000-FFFF-FFFFF8000000}" r="H35" connectionId="0">
    <xmlCellPr id="1" xr6:uid="{00000000-0010-0000-F800-000001000000}" uniqueName="P1072631">
      <xmlPr mapId="2" xpath="/TFI-IZD-KI/ISD-KI-TFI_1000879/P1072631" xmlDataType="decimal"/>
    </xmlCellPr>
  </singleXmlCell>
  <singleXmlCell id="250" xr6:uid="{00000000-000C-0000-FFFF-FFFFF9000000}" r="I35" connectionId="0">
    <xmlCellPr id="1" xr6:uid="{00000000-0010-0000-F900-000001000000}" uniqueName="P1199010">
      <xmlPr mapId="2" xpath="/TFI-IZD-KI/ISD-KI-TFI_1000879/P1199010" xmlDataType="decimal"/>
    </xmlCellPr>
  </singleXmlCell>
  <singleXmlCell id="251" xr6:uid="{00000000-000C-0000-FFFF-FFFFFA000000}" r="J35" connectionId="0">
    <xmlCellPr id="1" xr6:uid="{00000000-0010-0000-FA00-000001000000}" uniqueName="P1072632">
      <xmlPr mapId="2" xpath="/TFI-IZD-KI/ISD-KI-TFI_1000879/P1072632" xmlDataType="decimal"/>
    </xmlCellPr>
  </singleXmlCell>
  <singleXmlCell id="252" xr6:uid="{00000000-000C-0000-FFFF-FFFFFB000000}" r="K35" connectionId="0">
    <xmlCellPr id="1" xr6:uid="{00000000-0010-0000-FB00-000001000000}" uniqueName="P1199073">
      <xmlPr mapId="2" xpath="/TFI-IZD-KI/ISD-KI-TFI_1000879/P1199073" xmlDataType="decimal"/>
    </xmlCellPr>
  </singleXmlCell>
  <singleXmlCell id="253" xr6:uid="{00000000-000C-0000-FFFF-FFFFFC000000}" r="H36" connectionId="0">
    <xmlCellPr id="1" xr6:uid="{00000000-0010-0000-FC00-000001000000}" uniqueName="P1072633">
      <xmlPr mapId="2" xpath="/TFI-IZD-KI/ISD-KI-TFI_1000879/P1072633" xmlDataType="decimal"/>
    </xmlCellPr>
  </singleXmlCell>
  <singleXmlCell id="254" xr6:uid="{00000000-000C-0000-FFFF-FFFFFD000000}" r="I36" connectionId="0">
    <xmlCellPr id="1" xr6:uid="{00000000-0010-0000-FD00-000001000000}" uniqueName="P1199011">
      <xmlPr mapId="2" xpath="/TFI-IZD-KI/ISD-KI-TFI_1000879/P1199011" xmlDataType="decimal"/>
    </xmlCellPr>
  </singleXmlCell>
  <singleXmlCell id="255" xr6:uid="{00000000-000C-0000-FFFF-FFFFFE000000}" r="J36" connectionId="0">
    <xmlCellPr id="1" xr6:uid="{00000000-0010-0000-FE00-000001000000}" uniqueName="P1072634">
      <xmlPr mapId="2" xpath="/TFI-IZD-KI/ISD-KI-TFI_1000879/P1072634" xmlDataType="decimal"/>
    </xmlCellPr>
  </singleXmlCell>
  <singleXmlCell id="256" xr6:uid="{00000000-000C-0000-FFFF-FFFFFF000000}" r="K36" connectionId="0">
    <xmlCellPr id="1" xr6:uid="{00000000-0010-0000-FF00-000001000000}" uniqueName="P1199074">
      <xmlPr mapId="2" xpath="/TFI-IZD-KI/ISD-KI-TFI_1000879/P1199074" xmlDataType="decimal"/>
    </xmlCellPr>
  </singleXmlCell>
  <singleXmlCell id="257" xr6:uid="{00000000-000C-0000-FFFF-FFFF00010000}" r="H37" connectionId="0">
    <xmlCellPr id="1" xr6:uid="{00000000-0010-0000-0001-000001000000}" uniqueName="P1072635">
      <xmlPr mapId="2" xpath="/TFI-IZD-KI/ISD-KI-TFI_1000879/P1072635" xmlDataType="decimal"/>
    </xmlCellPr>
  </singleXmlCell>
  <singleXmlCell id="258" xr6:uid="{00000000-000C-0000-FFFF-FFFF01010000}" r="I37" connectionId="0">
    <xmlCellPr id="1" xr6:uid="{00000000-0010-0000-0101-000001000000}" uniqueName="P1199012">
      <xmlPr mapId="2" xpath="/TFI-IZD-KI/ISD-KI-TFI_1000879/P1199012" xmlDataType="decimal"/>
    </xmlCellPr>
  </singleXmlCell>
  <singleXmlCell id="259" xr6:uid="{00000000-000C-0000-FFFF-FFFF02010000}" r="J37" connectionId="0">
    <xmlCellPr id="1" xr6:uid="{00000000-0010-0000-0201-000001000000}" uniqueName="P1072636">
      <xmlPr mapId="2" xpath="/TFI-IZD-KI/ISD-KI-TFI_1000879/P1072636" xmlDataType="decimal"/>
    </xmlCellPr>
  </singleXmlCell>
  <singleXmlCell id="260" xr6:uid="{00000000-000C-0000-FFFF-FFFF03010000}" r="K37" connectionId="0">
    <xmlCellPr id="1" xr6:uid="{00000000-0010-0000-0301-000001000000}" uniqueName="P1199075">
      <xmlPr mapId="2" xpath="/TFI-IZD-KI/ISD-KI-TFI_1000879/P1199075" xmlDataType="decimal"/>
    </xmlCellPr>
  </singleXmlCell>
  <singleXmlCell id="261" xr6:uid="{00000000-000C-0000-FFFF-FFFF04010000}" r="H38" connectionId="0">
    <xmlCellPr id="1" xr6:uid="{00000000-0010-0000-0401-000001000000}" uniqueName="P1072637">
      <xmlPr mapId="2" xpath="/TFI-IZD-KI/ISD-KI-TFI_1000879/P1072637" xmlDataType="decimal"/>
    </xmlCellPr>
  </singleXmlCell>
  <singleXmlCell id="262" xr6:uid="{00000000-000C-0000-FFFF-FFFF05010000}" r="I38" connectionId="0">
    <xmlCellPr id="1" xr6:uid="{00000000-0010-0000-0501-000001000000}" uniqueName="P1199013">
      <xmlPr mapId="2" xpath="/TFI-IZD-KI/ISD-KI-TFI_1000879/P1199013" xmlDataType="decimal"/>
    </xmlCellPr>
  </singleXmlCell>
  <singleXmlCell id="263" xr6:uid="{00000000-000C-0000-FFFF-FFFF06010000}" r="J38" connectionId="0">
    <xmlCellPr id="1" xr6:uid="{00000000-0010-0000-0601-000001000000}" uniqueName="P1072638">
      <xmlPr mapId="2" xpath="/TFI-IZD-KI/ISD-KI-TFI_1000879/P1072638" xmlDataType="decimal"/>
    </xmlCellPr>
  </singleXmlCell>
  <singleXmlCell id="264" xr6:uid="{00000000-000C-0000-FFFF-FFFF07010000}" r="K38" connectionId="0">
    <xmlCellPr id="1" xr6:uid="{00000000-0010-0000-0701-000001000000}" uniqueName="P1199076">
      <xmlPr mapId="2" xpath="/TFI-IZD-KI/ISD-KI-TFI_1000879/P1199076" xmlDataType="decimal"/>
    </xmlCellPr>
  </singleXmlCell>
  <singleXmlCell id="265" xr6:uid="{00000000-000C-0000-FFFF-FFFF08010000}" r="H39" connectionId="0">
    <xmlCellPr id="1" xr6:uid="{00000000-0010-0000-0801-000001000000}" uniqueName="P1072639">
      <xmlPr mapId="2" xpath="/TFI-IZD-KI/ISD-KI-TFI_1000879/P1072639" xmlDataType="decimal"/>
    </xmlCellPr>
  </singleXmlCell>
  <singleXmlCell id="266" xr6:uid="{00000000-000C-0000-FFFF-FFFF09010000}" r="I39" connectionId="0">
    <xmlCellPr id="1" xr6:uid="{00000000-0010-0000-0901-000001000000}" uniqueName="P1199014">
      <xmlPr mapId="2" xpath="/TFI-IZD-KI/ISD-KI-TFI_1000879/P1199014" xmlDataType="decimal"/>
    </xmlCellPr>
  </singleXmlCell>
  <singleXmlCell id="267" xr6:uid="{00000000-000C-0000-FFFF-FFFF0A010000}" r="J39" connectionId="0">
    <xmlCellPr id="1" xr6:uid="{00000000-0010-0000-0A01-000001000000}" uniqueName="P1072640">
      <xmlPr mapId="2" xpath="/TFI-IZD-KI/ISD-KI-TFI_1000879/P1072640" xmlDataType="decimal"/>
    </xmlCellPr>
  </singleXmlCell>
  <singleXmlCell id="268" xr6:uid="{00000000-000C-0000-FFFF-FFFF0B010000}" r="K39" connectionId="0">
    <xmlCellPr id="1" xr6:uid="{00000000-0010-0000-0B01-000001000000}" uniqueName="P1199077">
      <xmlPr mapId="2" xpath="/TFI-IZD-KI/ISD-KI-TFI_1000879/P1199077" xmlDataType="decimal"/>
    </xmlCellPr>
  </singleXmlCell>
  <singleXmlCell id="269" xr6:uid="{00000000-000C-0000-FFFF-FFFF0C010000}" r="H40" connectionId="0">
    <xmlCellPr id="1" xr6:uid="{00000000-0010-0000-0C01-000001000000}" uniqueName="P1072641">
      <xmlPr mapId="2" xpath="/TFI-IZD-KI/ISD-KI-TFI_1000879/P1072641" xmlDataType="decimal"/>
    </xmlCellPr>
  </singleXmlCell>
  <singleXmlCell id="270" xr6:uid="{00000000-000C-0000-FFFF-FFFF0D010000}" r="I40" connectionId="0">
    <xmlCellPr id="1" xr6:uid="{00000000-0010-0000-0D01-000001000000}" uniqueName="P1199015">
      <xmlPr mapId="2" xpath="/TFI-IZD-KI/ISD-KI-TFI_1000879/P1199015" xmlDataType="decimal"/>
    </xmlCellPr>
  </singleXmlCell>
  <singleXmlCell id="271" xr6:uid="{00000000-000C-0000-FFFF-FFFF0E010000}" r="J40" connectionId="0">
    <xmlCellPr id="1" xr6:uid="{00000000-0010-0000-0E01-000001000000}" uniqueName="P1072642">
      <xmlPr mapId="2" xpath="/TFI-IZD-KI/ISD-KI-TFI_1000879/P1072642" xmlDataType="decimal"/>
    </xmlCellPr>
  </singleXmlCell>
  <singleXmlCell id="272" xr6:uid="{00000000-000C-0000-FFFF-FFFF0F010000}" r="K40" connectionId="0">
    <xmlCellPr id="1" xr6:uid="{00000000-0010-0000-0F01-000001000000}" uniqueName="P1199078">
      <xmlPr mapId="2" xpath="/TFI-IZD-KI/ISD-KI-TFI_1000879/P1199078" xmlDataType="decimal"/>
    </xmlCellPr>
  </singleXmlCell>
  <singleXmlCell id="273" xr6:uid="{00000000-000C-0000-FFFF-FFFF10010000}" r="H41" connectionId="0">
    <xmlCellPr id="1" xr6:uid="{00000000-0010-0000-1001-000001000000}" uniqueName="P1072643">
      <xmlPr mapId="2" xpath="/TFI-IZD-KI/ISD-KI-TFI_1000879/P1072643" xmlDataType="decimal"/>
    </xmlCellPr>
  </singleXmlCell>
  <singleXmlCell id="274" xr6:uid="{00000000-000C-0000-FFFF-FFFF11010000}" r="I41" connectionId="0">
    <xmlCellPr id="1" xr6:uid="{00000000-0010-0000-1101-000001000000}" uniqueName="P1199016">
      <xmlPr mapId="2" xpath="/TFI-IZD-KI/ISD-KI-TFI_1000879/P1199016" xmlDataType="decimal"/>
    </xmlCellPr>
  </singleXmlCell>
  <singleXmlCell id="275" xr6:uid="{00000000-000C-0000-FFFF-FFFF12010000}" r="J41" connectionId="0">
    <xmlCellPr id="1" xr6:uid="{00000000-0010-0000-1201-000001000000}" uniqueName="P1072644">
      <xmlPr mapId="2" xpath="/TFI-IZD-KI/ISD-KI-TFI_1000879/P1072644" xmlDataType="decimal"/>
    </xmlCellPr>
  </singleXmlCell>
  <singleXmlCell id="276" xr6:uid="{00000000-000C-0000-FFFF-FFFF13010000}" r="K41" connectionId="0">
    <xmlCellPr id="1" xr6:uid="{00000000-0010-0000-1301-000001000000}" uniqueName="P1199079">
      <xmlPr mapId="2" xpath="/TFI-IZD-KI/ISD-KI-TFI_1000879/P1199079" xmlDataType="decimal"/>
    </xmlCellPr>
  </singleXmlCell>
  <singleXmlCell id="277" xr6:uid="{00000000-000C-0000-FFFF-FFFF14010000}" r="H42" connectionId="0">
    <xmlCellPr id="1" xr6:uid="{00000000-0010-0000-1401-000001000000}" uniqueName="P1072645">
      <xmlPr mapId="2" xpath="/TFI-IZD-KI/ISD-KI-TFI_1000879/P1072645" xmlDataType="decimal"/>
    </xmlCellPr>
  </singleXmlCell>
  <singleXmlCell id="278" xr6:uid="{00000000-000C-0000-FFFF-FFFF15010000}" r="I42" connectionId="0">
    <xmlCellPr id="1" xr6:uid="{00000000-0010-0000-1501-000001000000}" uniqueName="P1199017">
      <xmlPr mapId="2" xpath="/TFI-IZD-KI/ISD-KI-TFI_1000879/P1199017" xmlDataType="decimal"/>
    </xmlCellPr>
  </singleXmlCell>
  <singleXmlCell id="279" xr6:uid="{00000000-000C-0000-FFFF-FFFF16010000}" r="J42" connectionId="0">
    <xmlCellPr id="1" xr6:uid="{00000000-0010-0000-1601-000001000000}" uniqueName="P1072646">
      <xmlPr mapId="2" xpath="/TFI-IZD-KI/ISD-KI-TFI_1000879/P1072646" xmlDataType="decimal"/>
    </xmlCellPr>
  </singleXmlCell>
  <singleXmlCell id="280" xr6:uid="{00000000-000C-0000-FFFF-FFFF17010000}" r="K42" connectionId="0">
    <xmlCellPr id="1" xr6:uid="{00000000-0010-0000-1701-000001000000}" uniqueName="P1199080">
      <xmlPr mapId="2" xpath="/TFI-IZD-KI/ISD-KI-TFI_1000879/P1199080" xmlDataType="decimal"/>
    </xmlCellPr>
  </singleXmlCell>
  <singleXmlCell id="281" xr6:uid="{00000000-000C-0000-FFFF-FFFF18010000}" r="H43" connectionId="0">
    <xmlCellPr id="1" xr6:uid="{00000000-0010-0000-1801-000001000000}" uniqueName="P1072647">
      <xmlPr mapId="2" xpath="/TFI-IZD-KI/ISD-KI-TFI_1000879/P1072647" xmlDataType="decimal"/>
    </xmlCellPr>
  </singleXmlCell>
  <singleXmlCell id="282" xr6:uid="{00000000-000C-0000-FFFF-FFFF19010000}" r="I43" connectionId="0">
    <xmlCellPr id="1" xr6:uid="{00000000-0010-0000-1901-000001000000}" uniqueName="P1199018">
      <xmlPr mapId="2" xpath="/TFI-IZD-KI/ISD-KI-TFI_1000879/P1199018" xmlDataType="decimal"/>
    </xmlCellPr>
  </singleXmlCell>
  <singleXmlCell id="283" xr6:uid="{00000000-000C-0000-FFFF-FFFF1A010000}" r="J43" connectionId="0">
    <xmlCellPr id="1" xr6:uid="{00000000-0010-0000-1A01-000001000000}" uniqueName="P1072648">
      <xmlPr mapId="2" xpath="/TFI-IZD-KI/ISD-KI-TFI_1000879/P1072648" xmlDataType="decimal"/>
    </xmlCellPr>
  </singleXmlCell>
  <singleXmlCell id="284" xr6:uid="{00000000-000C-0000-FFFF-FFFF1B010000}" r="K43" connectionId="0">
    <xmlCellPr id="1" xr6:uid="{00000000-0010-0000-1B01-000001000000}" uniqueName="P1199081">
      <xmlPr mapId="2" xpath="/TFI-IZD-KI/ISD-KI-TFI_1000879/P1199081" xmlDataType="decimal"/>
    </xmlCellPr>
  </singleXmlCell>
  <singleXmlCell id="285" xr6:uid="{00000000-000C-0000-FFFF-FFFF1C010000}" r="H44" connectionId="0">
    <xmlCellPr id="1" xr6:uid="{00000000-0010-0000-1C01-000001000000}" uniqueName="P1072649">
      <xmlPr mapId="2" xpath="/TFI-IZD-KI/ISD-KI-TFI_1000879/P1072649" xmlDataType="decimal"/>
    </xmlCellPr>
  </singleXmlCell>
  <singleXmlCell id="286" xr6:uid="{00000000-000C-0000-FFFF-FFFF1D010000}" r="I44" connectionId="0">
    <xmlCellPr id="1" xr6:uid="{00000000-0010-0000-1D01-000001000000}" uniqueName="P1199019">
      <xmlPr mapId="2" xpath="/TFI-IZD-KI/ISD-KI-TFI_1000879/P1199019" xmlDataType="decimal"/>
    </xmlCellPr>
  </singleXmlCell>
  <singleXmlCell id="287" xr6:uid="{00000000-000C-0000-FFFF-FFFF1E010000}" r="J44" connectionId="0">
    <xmlCellPr id="1" xr6:uid="{00000000-0010-0000-1E01-000001000000}" uniqueName="P1072650">
      <xmlPr mapId="2" xpath="/TFI-IZD-KI/ISD-KI-TFI_1000879/P1072650" xmlDataType="decimal"/>
    </xmlCellPr>
  </singleXmlCell>
  <singleXmlCell id="288" xr6:uid="{00000000-000C-0000-FFFF-FFFF1F010000}" r="K44" connectionId="0">
    <xmlCellPr id="1" xr6:uid="{00000000-0010-0000-1F01-000001000000}" uniqueName="P1199082">
      <xmlPr mapId="2" xpath="/TFI-IZD-KI/ISD-KI-TFI_1000879/P1199082" xmlDataType="decimal"/>
    </xmlCellPr>
  </singleXmlCell>
  <singleXmlCell id="289" xr6:uid="{00000000-000C-0000-FFFF-FFFF20010000}" r="H46" connectionId="0">
    <xmlCellPr id="1" xr6:uid="{00000000-0010-0000-2001-000001000000}" uniqueName="P1072651">
      <xmlPr mapId="2" xpath="/TFI-IZD-KI/ISD-KI-TFI_1000879/P1072651" xmlDataType="decimal"/>
    </xmlCellPr>
  </singleXmlCell>
  <singleXmlCell id="290" xr6:uid="{00000000-000C-0000-FFFF-FFFF21010000}" r="I46" connectionId="0">
    <xmlCellPr id="1" xr6:uid="{00000000-0010-0000-2101-000001000000}" uniqueName="P1199020">
      <xmlPr mapId="2" xpath="/TFI-IZD-KI/ISD-KI-TFI_1000879/P1199020" xmlDataType="decimal"/>
    </xmlCellPr>
  </singleXmlCell>
  <singleXmlCell id="291" xr6:uid="{00000000-000C-0000-FFFF-FFFF22010000}" r="J46" connectionId="0">
    <xmlCellPr id="1" xr6:uid="{00000000-0010-0000-2201-000001000000}" uniqueName="P1072652">
      <xmlPr mapId="2" xpath="/TFI-IZD-KI/ISD-KI-TFI_1000879/P1072652" xmlDataType="decimal"/>
    </xmlCellPr>
  </singleXmlCell>
  <singleXmlCell id="292" xr6:uid="{00000000-000C-0000-FFFF-FFFF23010000}" r="K46" connectionId="0">
    <xmlCellPr id="1" xr6:uid="{00000000-0010-0000-2301-000001000000}" uniqueName="P1199083">
      <xmlPr mapId="2" xpath="/TFI-IZD-KI/ISD-KI-TFI_1000879/P1199083" xmlDataType="decimal"/>
    </xmlCellPr>
  </singleXmlCell>
  <singleXmlCell id="293" xr6:uid="{00000000-000C-0000-FFFF-FFFF24010000}" r="H47" connectionId="0">
    <xmlCellPr id="1" xr6:uid="{00000000-0010-0000-2401-000001000000}" uniqueName="P1072653">
      <xmlPr mapId="2" xpath="/TFI-IZD-KI/ISD-KI-TFI_1000879/P1072653" xmlDataType="decimal"/>
    </xmlCellPr>
  </singleXmlCell>
  <singleXmlCell id="294" xr6:uid="{00000000-000C-0000-FFFF-FFFF25010000}" r="I47" connectionId="0">
    <xmlCellPr id="1" xr6:uid="{00000000-0010-0000-2501-000001000000}" uniqueName="P1199021">
      <xmlPr mapId="2" xpath="/TFI-IZD-KI/ISD-KI-TFI_1000879/P1199021" xmlDataType="decimal"/>
    </xmlCellPr>
  </singleXmlCell>
  <singleXmlCell id="295" xr6:uid="{00000000-000C-0000-FFFF-FFFF26010000}" r="J47" connectionId="0">
    <xmlCellPr id="1" xr6:uid="{00000000-0010-0000-2601-000001000000}" uniqueName="P1072654">
      <xmlPr mapId="2" xpath="/TFI-IZD-KI/ISD-KI-TFI_1000879/P1072654" xmlDataType="decimal"/>
    </xmlCellPr>
  </singleXmlCell>
  <singleXmlCell id="296" xr6:uid="{00000000-000C-0000-FFFF-FFFF27010000}" r="K47" connectionId="0">
    <xmlCellPr id="1" xr6:uid="{00000000-0010-0000-2701-000001000000}" uniqueName="P1199084">
      <xmlPr mapId="2" xpath="/TFI-IZD-KI/ISD-KI-TFI_1000879/P1199084" xmlDataType="decimal"/>
    </xmlCellPr>
  </singleXmlCell>
  <singleXmlCell id="297" xr6:uid="{00000000-000C-0000-FFFF-FFFF28010000}" r="H48" connectionId="0">
    <xmlCellPr id="1" xr6:uid="{00000000-0010-0000-2801-000001000000}" uniqueName="P1072655">
      <xmlPr mapId="2" xpath="/TFI-IZD-KI/ISD-KI-TFI_1000879/P1072655" xmlDataType="decimal"/>
    </xmlCellPr>
  </singleXmlCell>
  <singleXmlCell id="298" xr6:uid="{00000000-000C-0000-FFFF-FFFF29010000}" r="I48" connectionId="0">
    <xmlCellPr id="1" xr6:uid="{00000000-0010-0000-2901-000001000000}" uniqueName="P1199022">
      <xmlPr mapId="2" xpath="/TFI-IZD-KI/ISD-KI-TFI_1000879/P1199022" xmlDataType="decimal"/>
    </xmlCellPr>
  </singleXmlCell>
  <singleXmlCell id="299" xr6:uid="{00000000-000C-0000-FFFF-FFFF2A010000}" r="J48" connectionId="0">
    <xmlCellPr id="1" xr6:uid="{00000000-0010-0000-2A01-000001000000}" uniqueName="P1072656">
      <xmlPr mapId="2" xpath="/TFI-IZD-KI/ISD-KI-TFI_1000879/P1072656" xmlDataType="decimal"/>
    </xmlCellPr>
  </singleXmlCell>
  <singleXmlCell id="300" xr6:uid="{00000000-000C-0000-FFFF-FFFF2B010000}" r="K48" connectionId="0">
    <xmlCellPr id="1" xr6:uid="{00000000-0010-0000-2B01-000001000000}" uniqueName="P1199085">
      <xmlPr mapId="2" xpath="/TFI-IZD-KI/ISD-KI-TFI_1000879/P1199085" xmlDataType="decimal"/>
    </xmlCellPr>
  </singleXmlCell>
  <singleXmlCell id="301" xr6:uid="{00000000-000C-0000-FFFF-FFFF2C010000}" r="H49" connectionId="0">
    <xmlCellPr id="1" xr6:uid="{00000000-0010-0000-2C01-000001000000}" uniqueName="P1072657">
      <xmlPr mapId="2" xpath="/TFI-IZD-KI/ISD-KI-TFI_1000879/P1072657" xmlDataType="decimal"/>
    </xmlCellPr>
  </singleXmlCell>
  <singleXmlCell id="302" xr6:uid="{00000000-000C-0000-FFFF-FFFF2D010000}" r="I49" connectionId="0">
    <xmlCellPr id="1" xr6:uid="{00000000-0010-0000-2D01-000001000000}" uniqueName="P1199023">
      <xmlPr mapId="2" xpath="/TFI-IZD-KI/ISD-KI-TFI_1000879/P1199023" xmlDataType="decimal"/>
    </xmlCellPr>
  </singleXmlCell>
  <singleXmlCell id="303" xr6:uid="{00000000-000C-0000-FFFF-FFFF2E010000}" r="J49" connectionId="0">
    <xmlCellPr id="1" xr6:uid="{00000000-0010-0000-2E01-000001000000}" uniqueName="P1072658">
      <xmlPr mapId="2" xpath="/TFI-IZD-KI/ISD-KI-TFI_1000879/P1072658" xmlDataType="decimal"/>
    </xmlCellPr>
  </singleXmlCell>
  <singleXmlCell id="304" xr6:uid="{00000000-000C-0000-FFFF-FFFF2F010000}" r="K49" connectionId="0">
    <xmlCellPr id="1" xr6:uid="{00000000-0010-0000-2F01-000001000000}" uniqueName="P1199086">
      <xmlPr mapId="2" xpath="/TFI-IZD-KI/ISD-KI-TFI_1000879/P1199086" xmlDataType="decimal"/>
    </xmlCellPr>
  </singleXmlCell>
  <singleXmlCell id="305" xr6:uid="{00000000-000C-0000-FFFF-FFFF30010000}" r="H50" connectionId="0">
    <xmlCellPr id="1" xr6:uid="{00000000-0010-0000-3001-000001000000}" uniqueName="P1072659">
      <xmlPr mapId="2" xpath="/TFI-IZD-KI/ISD-KI-TFI_1000879/P1072659" xmlDataType="decimal"/>
    </xmlCellPr>
  </singleXmlCell>
  <singleXmlCell id="306" xr6:uid="{00000000-000C-0000-FFFF-FFFF31010000}" r="I50" connectionId="0">
    <xmlCellPr id="1" xr6:uid="{00000000-0010-0000-3101-000001000000}" uniqueName="P1199024">
      <xmlPr mapId="2" xpath="/TFI-IZD-KI/ISD-KI-TFI_1000879/P1199024" xmlDataType="decimal"/>
    </xmlCellPr>
  </singleXmlCell>
  <singleXmlCell id="307" xr6:uid="{00000000-000C-0000-FFFF-FFFF32010000}" r="J50" connectionId="0">
    <xmlCellPr id="1" xr6:uid="{00000000-0010-0000-3201-000001000000}" uniqueName="P1072660">
      <xmlPr mapId="2" xpath="/TFI-IZD-KI/ISD-KI-TFI_1000879/P1072660" xmlDataType="decimal"/>
    </xmlCellPr>
  </singleXmlCell>
  <singleXmlCell id="308" xr6:uid="{00000000-000C-0000-FFFF-FFFF33010000}" r="K50" connectionId="0">
    <xmlCellPr id="1" xr6:uid="{00000000-0010-0000-3301-000001000000}" uniqueName="P1199087">
      <xmlPr mapId="2" xpath="/TFI-IZD-KI/ISD-KI-TFI_1000879/P1199087" xmlDataType="decimal"/>
    </xmlCellPr>
  </singleXmlCell>
  <singleXmlCell id="309" xr6:uid="{00000000-000C-0000-FFFF-FFFF34010000}" r="H51" connectionId="0">
    <xmlCellPr id="1" xr6:uid="{00000000-0010-0000-3401-000001000000}" uniqueName="P1072661">
      <xmlPr mapId="2" xpath="/TFI-IZD-KI/ISD-KI-TFI_1000879/P1072661" xmlDataType="decimal"/>
    </xmlCellPr>
  </singleXmlCell>
  <singleXmlCell id="310" xr6:uid="{00000000-000C-0000-FFFF-FFFF35010000}" r="I51" connectionId="0">
    <xmlCellPr id="1" xr6:uid="{00000000-0010-0000-3501-000001000000}" uniqueName="P1199025">
      <xmlPr mapId="2" xpath="/TFI-IZD-KI/ISD-KI-TFI_1000879/P1199025" xmlDataType="decimal"/>
    </xmlCellPr>
  </singleXmlCell>
  <singleXmlCell id="311" xr6:uid="{00000000-000C-0000-FFFF-FFFF36010000}" r="J51" connectionId="0">
    <xmlCellPr id="1" xr6:uid="{00000000-0010-0000-3601-000001000000}" uniqueName="P1072662">
      <xmlPr mapId="2" xpath="/TFI-IZD-KI/ISD-KI-TFI_1000879/P1072662" xmlDataType="decimal"/>
    </xmlCellPr>
  </singleXmlCell>
  <singleXmlCell id="313" xr6:uid="{00000000-000C-0000-FFFF-FFFF37010000}" r="K51" connectionId="0">
    <xmlCellPr id="1" xr6:uid="{00000000-0010-0000-3701-000001000000}" uniqueName="P1199088">
      <xmlPr mapId="2" xpath="/TFI-IZD-KI/ISD-KI-TFI_1000879/P1199088" xmlDataType="decimal"/>
    </xmlCellPr>
  </singleXmlCell>
  <singleXmlCell id="314" xr6:uid="{00000000-000C-0000-FFFF-FFFF38010000}" r="H52" connectionId="0">
    <xmlCellPr id="1" xr6:uid="{00000000-0010-0000-3801-000001000000}" uniqueName="P1072663">
      <xmlPr mapId="2" xpath="/TFI-IZD-KI/ISD-KI-TFI_1000879/P1072663" xmlDataType="decimal"/>
    </xmlCellPr>
  </singleXmlCell>
  <singleXmlCell id="315" xr6:uid="{00000000-000C-0000-FFFF-FFFF39010000}" r="I52" connectionId="0">
    <xmlCellPr id="1" xr6:uid="{00000000-0010-0000-3901-000001000000}" uniqueName="P1199026">
      <xmlPr mapId="2" xpath="/TFI-IZD-KI/ISD-KI-TFI_1000879/P1199026" xmlDataType="decimal"/>
    </xmlCellPr>
  </singleXmlCell>
  <singleXmlCell id="316" xr6:uid="{00000000-000C-0000-FFFF-FFFF3A010000}" r="J52" connectionId="0">
    <xmlCellPr id="1" xr6:uid="{00000000-0010-0000-3A01-000001000000}" uniqueName="P1072664">
      <xmlPr mapId="2" xpath="/TFI-IZD-KI/ISD-KI-TFI_1000879/P1072664" xmlDataType="decimal"/>
    </xmlCellPr>
  </singleXmlCell>
  <singleXmlCell id="317" xr6:uid="{00000000-000C-0000-FFFF-FFFF3B010000}" r="K52" connectionId="0">
    <xmlCellPr id="1" xr6:uid="{00000000-0010-0000-3B01-000001000000}" uniqueName="P1199089">
      <xmlPr mapId="2" xpath="/TFI-IZD-KI/ISD-KI-TFI_1000879/P1199089" xmlDataType="decimal"/>
    </xmlCellPr>
  </singleXmlCell>
  <singleXmlCell id="318" xr6:uid="{00000000-000C-0000-FFFF-FFFF3C010000}" r="H53" connectionId="0">
    <xmlCellPr id="1" xr6:uid="{00000000-0010-0000-3C01-000001000000}" uniqueName="P1072665">
      <xmlPr mapId="2" xpath="/TFI-IZD-KI/ISD-KI-TFI_1000879/P1072665" xmlDataType="decimal"/>
    </xmlCellPr>
  </singleXmlCell>
  <singleXmlCell id="319" xr6:uid="{00000000-000C-0000-FFFF-FFFF3D010000}" r="I53" connectionId="0">
    <xmlCellPr id="1" xr6:uid="{00000000-0010-0000-3D01-000001000000}" uniqueName="P1199027">
      <xmlPr mapId="2" xpath="/TFI-IZD-KI/ISD-KI-TFI_1000879/P1199027" xmlDataType="decimal"/>
    </xmlCellPr>
  </singleXmlCell>
  <singleXmlCell id="320" xr6:uid="{00000000-000C-0000-FFFF-FFFF3E010000}" r="J53" connectionId="0">
    <xmlCellPr id="1" xr6:uid="{00000000-0010-0000-3E01-000001000000}" uniqueName="P1072666">
      <xmlPr mapId="2" xpath="/TFI-IZD-KI/ISD-KI-TFI_1000879/P1072666" xmlDataType="decimal"/>
    </xmlCellPr>
  </singleXmlCell>
  <singleXmlCell id="321" xr6:uid="{00000000-000C-0000-FFFF-FFFF3F010000}" r="K53" connectionId="0">
    <xmlCellPr id="1" xr6:uid="{00000000-0010-0000-3F01-000001000000}" uniqueName="P1199090">
      <xmlPr mapId="2" xpath="/TFI-IZD-KI/ISD-KI-TFI_1000879/P1199090" xmlDataType="decimal"/>
    </xmlCellPr>
  </singleXmlCell>
  <singleXmlCell id="322" xr6:uid="{00000000-000C-0000-FFFF-FFFF40010000}" r="H54" connectionId="0">
    <xmlCellPr id="1" xr6:uid="{00000000-0010-0000-4001-000001000000}" uniqueName="P1072667">
      <xmlPr mapId="2" xpath="/TFI-IZD-KI/ISD-KI-TFI_1000879/P1072667" xmlDataType="decimal"/>
    </xmlCellPr>
  </singleXmlCell>
  <singleXmlCell id="323" xr6:uid="{00000000-000C-0000-FFFF-FFFF41010000}" r="I54" connectionId="0">
    <xmlCellPr id="1" xr6:uid="{00000000-0010-0000-4101-000001000000}" uniqueName="P1199028">
      <xmlPr mapId="2" xpath="/TFI-IZD-KI/ISD-KI-TFI_1000879/P1199028" xmlDataType="decimal"/>
    </xmlCellPr>
  </singleXmlCell>
  <singleXmlCell id="324" xr6:uid="{00000000-000C-0000-FFFF-FFFF42010000}" r="J54" connectionId="0">
    <xmlCellPr id="1" xr6:uid="{00000000-0010-0000-4201-000001000000}" uniqueName="P1072668">
      <xmlPr mapId="2" xpath="/TFI-IZD-KI/ISD-KI-TFI_1000879/P1072668" xmlDataType="decimal"/>
    </xmlCellPr>
  </singleXmlCell>
  <singleXmlCell id="325" xr6:uid="{00000000-000C-0000-FFFF-FFFF43010000}" r="K54" connectionId="0">
    <xmlCellPr id="1" xr6:uid="{00000000-0010-0000-4301-000001000000}" uniqueName="P1199091">
      <xmlPr mapId="2" xpath="/TFI-IZD-KI/ISD-KI-TFI_1000879/P1199091" xmlDataType="decimal"/>
    </xmlCellPr>
  </singleXmlCell>
  <singleXmlCell id="326" xr6:uid="{00000000-000C-0000-FFFF-FFFF44010000}" r="H55" connectionId="0">
    <xmlCellPr id="1" xr6:uid="{00000000-0010-0000-4401-000001000000}" uniqueName="P1072669">
      <xmlPr mapId="2" xpath="/TFI-IZD-KI/ISD-KI-TFI_1000879/P1072669" xmlDataType="decimal"/>
    </xmlCellPr>
  </singleXmlCell>
  <singleXmlCell id="327" xr6:uid="{00000000-000C-0000-FFFF-FFFF45010000}" r="I55" connectionId="0">
    <xmlCellPr id="1" xr6:uid="{00000000-0010-0000-4501-000001000000}" uniqueName="P1199029">
      <xmlPr mapId="2" xpath="/TFI-IZD-KI/ISD-KI-TFI_1000879/P1199029" xmlDataType="decimal"/>
    </xmlCellPr>
  </singleXmlCell>
  <singleXmlCell id="328" xr6:uid="{00000000-000C-0000-FFFF-FFFF46010000}" r="J55" connectionId="0">
    <xmlCellPr id="1" xr6:uid="{00000000-0010-0000-4601-000001000000}" uniqueName="P1072670">
      <xmlPr mapId="2" xpath="/TFI-IZD-KI/ISD-KI-TFI_1000879/P1072670" xmlDataType="decimal"/>
    </xmlCellPr>
  </singleXmlCell>
  <singleXmlCell id="329" xr6:uid="{00000000-000C-0000-FFFF-FFFF47010000}" r="K55" connectionId="0">
    <xmlCellPr id="1" xr6:uid="{00000000-0010-0000-4701-000001000000}" uniqueName="P1199092">
      <xmlPr mapId="2" xpath="/TFI-IZD-KI/ISD-KI-TFI_1000879/P1199092" xmlDataType="decimal"/>
    </xmlCellPr>
  </singleXmlCell>
  <singleXmlCell id="330" xr6:uid="{00000000-000C-0000-FFFF-FFFF48010000}" r="H56" connectionId="0">
    <xmlCellPr id="1" xr6:uid="{00000000-0010-0000-4801-000001000000}" uniqueName="P1072671">
      <xmlPr mapId="2" xpath="/TFI-IZD-KI/ISD-KI-TFI_1000879/P1072671" xmlDataType="decimal"/>
    </xmlCellPr>
  </singleXmlCell>
  <singleXmlCell id="331" xr6:uid="{00000000-000C-0000-FFFF-FFFF49010000}" r="I56" connectionId="0">
    <xmlCellPr id="1" xr6:uid="{00000000-0010-0000-4901-000001000000}" uniqueName="P1199030">
      <xmlPr mapId="2" xpath="/TFI-IZD-KI/ISD-KI-TFI_1000879/P1199030" xmlDataType="decimal"/>
    </xmlCellPr>
  </singleXmlCell>
  <singleXmlCell id="332" xr6:uid="{00000000-000C-0000-FFFF-FFFF4A010000}" r="J56" connectionId="0">
    <xmlCellPr id="1" xr6:uid="{00000000-0010-0000-4A01-000001000000}" uniqueName="P1072672">
      <xmlPr mapId="2" xpath="/TFI-IZD-KI/ISD-KI-TFI_1000879/P1072672" xmlDataType="decimal"/>
    </xmlCellPr>
  </singleXmlCell>
  <singleXmlCell id="333" xr6:uid="{00000000-000C-0000-FFFF-FFFF4B010000}" r="K56" connectionId="0">
    <xmlCellPr id="1" xr6:uid="{00000000-0010-0000-4B01-000001000000}" uniqueName="P1199093">
      <xmlPr mapId="2" xpath="/TFI-IZD-KI/ISD-KI-TFI_1000879/P1199093" xmlDataType="decimal"/>
    </xmlCellPr>
  </singleXmlCell>
  <singleXmlCell id="334" xr6:uid="{00000000-000C-0000-FFFF-FFFF4C010000}" r="H57" connectionId="0">
    <xmlCellPr id="1" xr6:uid="{00000000-0010-0000-4C01-000001000000}" uniqueName="P1072673">
      <xmlPr mapId="2" xpath="/TFI-IZD-KI/ISD-KI-TFI_1000879/P1072673" xmlDataType="decimal"/>
    </xmlCellPr>
  </singleXmlCell>
  <singleXmlCell id="335" xr6:uid="{00000000-000C-0000-FFFF-FFFF4D010000}" r="I57" connectionId="0">
    <xmlCellPr id="1" xr6:uid="{00000000-0010-0000-4D01-000001000000}" uniqueName="P1199031">
      <xmlPr mapId="2" xpath="/TFI-IZD-KI/ISD-KI-TFI_1000879/P1199031" xmlDataType="decimal"/>
    </xmlCellPr>
  </singleXmlCell>
  <singleXmlCell id="336" xr6:uid="{00000000-000C-0000-FFFF-FFFF4E010000}" r="J57" connectionId="0">
    <xmlCellPr id="1" xr6:uid="{00000000-0010-0000-4E01-000001000000}" uniqueName="P1072674">
      <xmlPr mapId="2" xpath="/TFI-IZD-KI/ISD-KI-TFI_1000879/P1072674" xmlDataType="decimal"/>
    </xmlCellPr>
  </singleXmlCell>
  <singleXmlCell id="337" xr6:uid="{00000000-000C-0000-FFFF-FFFF4F010000}" r="K57" connectionId="0">
    <xmlCellPr id="1" xr6:uid="{00000000-0010-0000-4F01-000001000000}" uniqueName="P1199094">
      <xmlPr mapId="2" xpath="/TFI-IZD-KI/ISD-KI-TFI_1000879/P1199094" xmlDataType="decimal"/>
    </xmlCellPr>
  </singleXmlCell>
  <singleXmlCell id="338" xr6:uid="{00000000-000C-0000-FFFF-FFFF50010000}" r="H58" connectionId="0">
    <xmlCellPr id="1" xr6:uid="{00000000-0010-0000-5001-000001000000}" uniqueName="P1072675">
      <xmlPr mapId="2" xpath="/TFI-IZD-KI/ISD-KI-TFI_1000879/P1072675" xmlDataType="decimal"/>
    </xmlCellPr>
  </singleXmlCell>
  <singleXmlCell id="339" xr6:uid="{00000000-000C-0000-FFFF-FFFF51010000}" r="I58" connectionId="0">
    <xmlCellPr id="1" xr6:uid="{00000000-0010-0000-5101-000001000000}" uniqueName="P1199032">
      <xmlPr mapId="2" xpath="/TFI-IZD-KI/ISD-KI-TFI_1000879/P1199032" xmlDataType="decimal"/>
    </xmlCellPr>
  </singleXmlCell>
  <singleXmlCell id="340" xr6:uid="{00000000-000C-0000-FFFF-FFFF52010000}" r="J58" connectionId="0">
    <xmlCellPr id="1" xr6:uid="{00000000-0010-0000-5201-000001000000}" uniqueName="P1072676">
      <xmlPr mapId="2" xpath="/TFI-IZD-KI/ISD-KI-TFI_1000879/P1072676" xmlDataType="decimal"/>
    </xmlCellPr>
  </singleXmlCell>
  <singleXmlCell id="341" xr6:uid="{00000000-000C-0000-FFFF-FFFF53010000}" r="K58" connectionId="0">
    <xmlCellPr id="1" xr6:uid="{00000000-0010-0000-5301-000001000000}" uniqueName="P1199095">
      <xmlPr mapId="2" xpath="/TFI-IZD-KI/ISD-KI-TFI_1000879/P1199095" xmlDataType="decimal"/>
    </xmlCellPr>
  </singleXmlCell>
  <singleXmlCell id="342" xr6:uid="{00000000-000C-0000-FFFF-FFFF54010000}" r="H59" connectionId="0">
    <xmlCellPr id="1" xr6:uid="{00000000-0010-0000-5401-000001000000}" uniqueName="P1072677">
      <xmlPr mapId="2" xpath="/TFI-IZD-KI/ISD-KI-TFI_1000879/P1072677" xmlDataType="decimal"/>
    </xmlCellPr>
  </singleXmlCell>
  <singleXmlCell id="343" xr6:uid="{00000000-000C-0000-FFFF-FFFF55010000}" r="I59" connectionId="0">
    <xmlCellPr id="1" xr6:uid="{00000000-0010-0000-5501-000001000000}" uniqueName="P1199033">
      <xmlPr mapId="2" xpath="/TFI-IZD-KI/ISD-KI-TFI_1000879/P1199033" xmlDataType="decimal"/>
    </xmlCellPr>
  </singleXmlCell>
  <singleXmlCell id="344" xr6:uid="{00000000-000C-0000-FFFF-FFFF56010000}" r="J59" connectionId="0">
    <xmlCellPr id="1" xr6:uid="{00000000-0010-0000-5601-000001000000}" uniqueName="P1072678">
      <xmlPr mapId="2" xpath="/TFI-IZD-KI/ISD-KI-TFI_1000879/P1072678" xmlDataType="decimal"/>
    </xmlCellPr>
  </singleXmlCell>
  <singleXmlCell id="345" xr6:uid="{00000000-000C-0000-FFFF-FFFF57010000}" r="K59" connectionId="0">
    <xmlCellPr id="1" xr6:uid="{00000000-0010-0000-5701-000001000000}" uniqueName="P1199096">
      <xmlPr mapId="2" xpath="/TFI-IZD-KI/ISD-KI-TFI_1000879/P1199096" xmlDataType="decimal"/>
    </xmlCellPr>
  </singleXmlCell>
  <singleXmlCell id="346" xr6:uid="{00000000-000C-0000-FFFF-FFFF58010000}" r="H60" connectionId="0">
    <xmlCellPr id="1" xr6:uid="{00000000-0010-0000-5801-000001000000}" uniqueName="P1072679">
      <xmlPr mapId="2" xpath="/TFI-IZD-KI/ISD-KI-TFI_1000879/P1072679" xmlDataType="decimal"/>
    </xmlCellPr>
  </singleXmlCell>
  <singleXmlCell id="347" xr6:uid="{00000000-000C-0000-FFFF-FFFF59010000}" r="I60" connectionId="0">
    <xmlCellPr id="1" xr6:uid="{00000000-0010-0000-5901-000001000000}" uniqueName="P1199034">
      <xmlPr mapId="2" xpath="/TFI-IZD-KI/ISD-KI-TFI_1000879/P1199034" xmlDataType="decimal"/>
    </xmlCellPr>
  </singleXmlCell>
  <singleXmlCell id="348" xr6:uid="{00000000-000C-0000-FFFF-FFFF5A010000}" r="J60" connectionId="0">
    <xmlCellPr id="1" xr6:uid="{00000000-0010-0000-5A01-000001000000}" uniqueName="P1072680">
      <xmlPr mapId="2" xpath="/TFI-IZD-KI/ISD-KI-TFI_1000879/P1072680" xmlDataType="decimal"/>
    </xmlCellPr>
  </singleXmlCell>
  <singleXmlCell id="349" xr6:uid="{00000000-000C-0000-FFFF-FFFF5B010000}" r="K60" connectionId="0">
    <xmlCellPr id="1" xr6:uid="{00000000-0010-0000-5B01-000001000000}" uniqueName="P1199097">
      <xmlPr mapId="2" xpath="/TFI-IZD-KI/ISD-KI-TFI_1000879/P1199097" xmlDataType="decimal"/>
    </xmlCellPr>
  </singleXmlCell>
  <singleXmlCell id="350" xr6:uid="{00000000-000C-0000-FFFF-FFFF5C010000}" r="H61" connectionId="0">
    <xmlCellPr id="1" xr6:uid="{00000000-0010-0000-5C01-000001000000}" uniqueName="P1072681">
      <xmlPr mapId="2" xpath="/TFI-IZD-KI/ISD-KI-TFI_1000879/P1072681" xmlDataType="decimal"/>
    </xmlCellPr>
  </singleXmlCell>
  <singleXmlCell id="351" xr6:uid="{00000000-000C-0000-FFFF-FFFF5D010000}" r="I61" connectionId="0">
    <xmlCellPr id="1" xr6:uid="{00000000-0010-0000-5D01-000001000000}" uniqueName="P1199035">
      <xmlPr mapId="2" xpath="/TFI-IZD-KI/ISD-KI-TFI_1000879/P1199035" xmlDataType="decimal"/>
    </xmlCellPr>
  </singleXmlCell>
  <singleXmlCell id="352" xr6:uid="{00000000-000C-0000-FFFF-FFFF5E010000}" r="J61" connectionId="0">
    <xmlCellPr id="1" xr6:uid="{00000000-0010-0000-5E01-000001000000}" uniqueName="P1072682">
      <xmlPr mapId="2" xpath="/TFI-IZD-KI/ISD-KI-TFI_1000879/P1072682" xmlDataType="decimal"/>
    </xmlCellPr>
  </singleXmlCell>
  <singleXmlCell id="353" xr6:uid="{00000000-000C-0000-FFFF-FFFF5F010000}" r="K61" connectionId="0">
    <xmlCellPr id="1" xr6:uid="{00000000-0010-0000-5F01-000001000000}" uniqueName="P1199098">
      <xmlPr mapId="2" xpath="/TFI-IZD-KI/ISD-KI-TFI_1000879/P1199098" xmlDataType="decimal"/>
    </xmlCellPr>
  </singleXmlCell>
  <singleXmlCell id="354" xr6:uid="{00000000-000C-0000-FFFF-FFFF60010000}" r="H62" connectionId="0">
    <xmlCellPr id="1" xr6:uid="{00000000-0010-0000-6001-000001000000}" uniqueName="P1072683">
      <xmlPr mapId="2" xpath="/TFI-IZD-KI/ISD-KI-TFI_1000879/P1072683" xmlDataType="decimal"/>
    </xmlCellPr>
  </singleXmlCell>
  <singleXmlCell id="355" xr6:uid="{00000000-000C-0000-FFFF-FFFF61010000}" r="I62" connectionId="0">
    <xmlCellPr id="1" xr6:uid="{00000000-0010-0000-6101-000001000000}" uniqueName="P1199036">
      <xmlPr mapId="2" xpath="/TFI-IZD-KI/ISD-KI-TFI_1000879/P1199036" xmlDataType="decimal"/>
    </xmlCellPr>
  </singleXmlCell>
  <singleXmlCell id="356" xr6:uid="{00000000-000C-0000-FFFF-FFFF62010000}" r="J62" connectionId="0">
    <xmlCellPr id="1" xr6:uid="{00000000-0010-0000-6201-000001000000}" uniqueName="P1072684">
      <xmlPr mapId="2" xpath="/TFI-IZD-KI/ISD-KI-TFI_1000879/P1072684" xmlDataType="decimal"/>
    </xmlCellPr>
  </singleXmlCell>
  <singleXmlCell id="357" xr6:uid="{00000000-000C-0000-FFFF-FFFF63010000}" r="K62" connectionId="0">
    <xmlCellPr id="1" xr6:uid="{00000000-0010-0000-6301-000001000000}" uniqueName="P1199099">
      <xmlPr mapId="2" xpath="/TFI-IZD-KI/ISD-KI-TFI_1000879/P1199099" xmlDataType="decimal"/>
    </xmlCellPr>
  </singleXmlCell>
  <singleXmlCell id="358" xr6:uid="{00000000-000C-0000-FFFF-FFFF64010000}" r="H63" connectionId="0">
    <xmlCellPr id="1" xr6:uid="{00000000-0010-0000-6401-000001000000}" uniqueName="P1072685">
      <xmlPr mapId="2" xpath="/TFI-IZD-KI/ISD-KI-TFI_1000879/P1072685" xmlDataType="decimal"/>
    </xmlCellPr>
  </singleXmlCell>
  <singleXmlCell id="359" xr6:uid="{00000000-000C-0000-FFFF-FFFF65010000}" r="I63" connectionId="0">
    <xmlCellPr id="1" xr6:uid="{00000000-0010-0000-6501-000001000000}" uniqueName="P1199037">
      <xmlPr mapId="2" xpath="/TFI-IZD-KI/ISD-KI-TFI_1000879/P1199037" xmlDataType="decimal"/>
    </xmlCellPr>
  </singleXmlCell>
  <singleXmlCell id="360" xr6:uid="{00000000-000C-0000-FFFF-FFFF66010000}" r="J63" connectionId="0">
    <xmlCellPr id="1" xr6:uid="{00000000-0010-0000-6601-000001000000}" uniqueName="P1072686">
      <xmlPr mapId="2" xpath="/TFI-IZD-KI/ISD-KI-TFI_1000879/P1072686" xmlDataType="decimal"/>
    </xmlCellPr>
  </singleXmlCell>
  <singleXmlCell id="361" xr6:uid="{00000000-000C-0000-FFFF-FFFF67010000}" r="K63" connectionId="0">
    <xmlCellPr id="1" xr6:uid="{00000000-0010-0000-6701-000001000000}" uniqueName="P1199100">
      <xmlPr mapId="2" xpath="/TFI-IZD-KI/ISD-KI-TFI_1000879/P1199100" xmlDataType="decimal"/>
    </xmlCellPr>
  </singleXmlCell>
  <singleXmlCell id="362" xr6:uid="{00000000-000C-0000-FFFF-FFFF68010000}" r="H64" connectionId="0">
    <xmlCellPr id="1" xr6:uid="{00000000-0010-0000-6801-000001000000}" uniqueName="P1072687">
      <xmlPr mapId="2" xpath="/TFI-IZD-KI/ISD-KI-TFI_1000879/P1072687" xmlDataType="decimal"/>
    </xmlCellPr>
  </singleXmlCell>
  <singleXmlCell id="363" xr6:uid="{00000000-000C-0000-FFFF-FFFF69010000}" r="I64" connectionId="0">
    <xmlCellPr id="1" xr6:uid="{00000000-0010-0000-6901-000001000000}" uniqueName="P1199038">
      <xmlPr mapId="2" xpath="/TFI-IZD-KI/ISD-KI-TFI_1000879/P1199038" xmlDataType="decimal"/>
    </xmlCellPr>
  </singleXmlCell>
  <singleXmlCell id="364" xr6:uid="{00000000-000C-0000-FFFF-FFFF6A010000}" r="J64" connectionId="0">
    <xmlCellPr id="1" xr6:uid="{00000000-0010-0000-6A01-000001000000}" uniqueName="P1072688">
      <xmlPr mapId="2" xpath="/TFI-IZD-KI/ISD-KI-TFI_1000879/P1072688" xmlDataType="decimal"/>
    </xmlCellPr>
  </singleXmlCell>
  <singleXmlCell id="365" xr6:uid="{00000000-000C-0000-FFFF-FFFF6B010000}" r="K64" connectionId="0">
    <xmlCellPr id="1" xr6:uid="{00000000-0010-0000-6B01-000001000000}" uniqueName="P1199101">
      <xmlPr mapId="2" xpath="/TFI-IZD-KI/ISD-KI-TFI_1000879/P1199101" xmlDataType="decimal"/>
    </xmlCellPr>
  </singleXmlCell>
  <singleXmlCell id="366" xr6:uid="{00000000-000C-0000-FFFF-FFFF6C010000}" r="H65" connectionId="0">
    <xmlCellPr id="1" xr6:uid="{00000000-0010-0000-6C01-000001000000}" uniqueName="P1072689">
      <xmlPr mapId="2" xpath="/TFI-IZD-KI/ISD-KI-TFI_1000879/P1072689" xmlDataType="decimal"/>
    </xmlCellPr>
  </singleXmlCell>
  <singleXmlCell id="367" xr6:uid="{00000000-000C-0000-FFFF-FFFF6D010000}" r="I65" connectionId="0">
    <xmlCellPr id="1" xr6:uid="{00000000-0010-0000-6D01-000001000000}" uniqueName="P1199039">
      <xmlPr mapId="2" xpath="/TFI-IZD-KI/ISD-KI-TFI_1000879/P1199039" xmlDataType="decimal"/>
    </xmlCellPr>
  </singleXmlCell>
  <singleXmlCell id="368" xr6:uid="{00000000-000C-0000-FFFF-FFFF6E010000}" r="J65" connectionId="0">
    <xmlCellPr id="1" xr6:uid="{00000000-0010-0000-6E01-000001000000}" uniqueName="P1072690">
      <xmlPr mapId="2" xpath="/TFI-IZD-KI/ISD-KI-TFI_1000879/P1072690" xmlDataType="decimal"/>
    </xmlCellPr>
  </singleXmlCell>
  <singleXmlCell id="369" xr6:uid="{00000000-000C-0000-FFFF-FFFF6F010000}" r="K65" connectionId="0">
    <xmlCellPr id="1" xr6:uid="{00000000-0010-0000-6F01-000001000000}" uniqueName="P1199102">
      <xmlPr mapId="2" xpath="/TFI-IZD-KI/ISD-KI-TFI_1000879/P1199102" xmlDataType="decimal"/>
    </xmlCellPr>
  </singleXmlCell>
  <singleXmlCell id="370" xr6:uid="{00000000-000C-0000-FFFF-FFFF70010000}" r="H66" connectionId="0">
    <xmlCellPr id="1" xr6:uid="{00000000-0010-0000-7001-000001000000}" uniqueName="P1072691">
      <xmlPr mapId="2" xpath="/TFI-IZD-KI/ISD-KI-TFI_1000879/P1072691" xmlDataType="decimal"/>
    </xmlCellPr>
  </singleXmlCell>
  <singleXmlCell id="371" xr6:uid="{00000000-000C-0000-FFFF-FFFF71010000}" r="I66" connectionId="0">
    <xmlCellPr id="1" xr6:uid="{00000000-0010-0000-7101-000001000000}" uniqueName="P1199040">
      <xmlPr mapId="2" xpath="/TFI-IZD-KI/ISD-KI-TFI_1000879/P1199040" xmlDataType="decimal"/>
    </xmlCellPr>
  </singleXmlCell>
  <singleXmlCell id="372" xr6:uid="{00000000-000C-0000-FFFF-FFFF72010000}" r="J66" connectionId="0">
    <xmlCellPr id="1" xr6:uid="{00000000-0010-0000-7201-000001000000}" uniqueName="P1072692">
      <xmlPr mapId="2" xpath="/TFI-IZD-KI/ISD-KI-TFI_1000879/P1072692" xmlDataType="decimal"/>
    </xmlCellPr>
  </singleXmlCell>
  <singleXmlCell id="373" xr6:uid="{00000000-000C-0000-FFFF-FFFF73010000}" r="K66" connectionId="0">
    <xmlCellPr id="1" xr6:uid="{00000000-0010-0000-7301-000001000000}" uniqueName="P1199103">
      <xmlPr mapId="2" xpath="/TFI-IZD-KI/ISD-KI-TFI_1000879/P1199103" xmlDataType="decimal"/>
    </xmlCellPr>
  </singleXmlCell>
  <singleXmlCell id="374" xr6:uid="{00000000-000C-0000-FFFF-FFFF74010000}" r="H67" connectionId="0">
    <xmlCellPr id="1" xr6:uid="{00000000-0010-0000-7401-000001000000}" uniqueName="P1072693">
      <xmlPr mapId="2" xpath="/TFI-IZD-KI/ISD-KI-TFI_1000879/P1072693" xmlDataType="decimal"/>
    </xmlCellPr>
  </singleXmlCell>
  <singleXmlCell id="375" xr6:uid="{00000000-000C-0000-FFFF-FFFF75010000}" r="I67" connectionId="0">
    <xmlCellPr id="1" xr6:uid="{00000000-0010-0000-7501-000001000000}" uniqueName="P1199041">
      <xmlPr mapId="2" xpath="/TFI-IZD-KI/ISD-KI-TFI_1000879/P1199041" xmlDataType="decimal"/>
    </xmlCellPr>
  </singleXmlCell>
  <singleXmlCell id="376" xr6:uid="{00000000-000C-0000-FFFF-FFFF76010000}" r="J67" connectionId="0">
    <xmlCellPr id="1" xr6:uid="{00000000-0010-0000-7601-000001000000}" uniqueName="P1072694">
      <xmlPr mapId="2" xpath="/TFI-IZD-KI/ISD-KI-TFI_1000879/P1072694" xmlDataType="decimal"/>
    </xmlCellPr>
  </singleXmlCell>
  <singleXmlCell id="377" xr6:uid="{00000000-000C-0000-FFFF-FFFF77010000}" r="K67" connectionId="0">
    <xmlCellPr id="1" xr6:uid="{00000000-0010-0000-7701-000001000000}" uniqueName="P1199104">
      <xmlPr mapId="2" xpath="/TFI-IZD-KI/ISD-KI-TFI_1000879/P1199104" xmlDataType="decimal"/>
    </xmlCellPr>
  </singleXmlCell>
  <singleXmlCell id="378" xr6:uid="{00000000-000C-0000-FFFF-FFFF78010000}" r="H68" connectionId="0">
    <xmlCellPr id="1" xr6:uid="{00000000-0010-0000-7801-000001000000}" uniqueName="P1072695">
      <xmlPr mapId="2" xpath="/TFI-IZD-KI/ISD-KI-TFI_1000879/P1072695" xmlDataType="decimal"/>
    </xmlCellPr>
  </singleXmlCell>
  <singleXmlCell id="379" xr6:uid="{00000000-000C-0000-FFFF-FFFF79010000}" r="I68" connectionId="0">
    <xmlCellPr id="1" xr6:uid="{00000000-0010-0000-7901-000001000000}" uniqueName="P1199042">
      <xmlPr mapId="2" xpath="/TFI-IZD-KI/ISD-KI-TFI_1000879/P1199042" xmlDataType="decimal"/>
    </xmlCellPr>
  </singleXmlCell>
  <singleXmlCell id="380" xr6:uid="{00000000-000C-0000-FFFF-FFFF7A010000}" r="J68" connectionId="0">
    <xmlCellPr id="1" xr6:uid="{00000000-0010-0000-7A01-000001000000}" uniqueName="P1072696">
      <xmlPr mapId="2" xpath="/TFI-IZD-KI/ISD-KI-TFI_1000879/P1072696" xmlDataType="decimal"/>
    </xmlCellPr>
  </singleXmlCell>
  <singleXmlCell id="381" xr6:uid="{00000000-000C-0000-FFFF-FFFF7B010000}" r="K68" connectionId="0">
    <xmlCellPr id="1" xr6:uid="{00000000-0010-0000-7B01-000001000000}" uniqueName="P1199105">
      <xmlPr mapId="2" xpath="/TFI-IZD-KI/ISD-KI-TFI_1000879/P1199105" xmlDataType="decimal"/>
    </xmlCellPr>
  </singleXmlCell>
  <singleXmlCell id="382" xr6:uid="{00000000-000C-0000-FFFF-FFFF7C010000}" r="H69" connectionId="0">
    <xmlCellPr id="1" xr6:uid="{00000000-0010-0000-7C01-000001000000}" uniqueName="P1072697">
      <xmlPr mapId="2" xpath="/TFI-IZD-KI/ISD-KI-TFI_1000879/P1072697" xmlDataType="decimal"/>
    </xmlCellPr>
  </singleXmlCell>
  <singleXmlCell id="383" xr6:uid="{00000000-000C-0000-FFFF-FFFF7D010000}" r="I69" connectionId="0">
    <xmlCellPr id="1" xr6:uid="{00000000-0010-0000-7D01-000001000000}" uniqueName="P1199043">
      <xmlPr mapId="2" xpath="/TFI-IZD-KI/ISD-KI-TFI_1000879/P1199043" xmlDataType="decimal"/>
    </xmlCellPr>
  </singleXmlCell>
  <singleXmlCell id="384" xr6:uid="{00000000-000C-0000-FFFF-FFFF7E010000}" r="J69" connectionId="0">
    <xmlCellPr id="1" xr6:uid="{00000000-0010-0000-7E01-000001000000}" uniqueName="P1072698">
      <xmlPr mapId="2" xpath="/TFI-IZD-KI/ISD-KI-TFI_1000879/P1072698" xmlDataType="decimal"/>
    </xmlCellPr>
  </singleXmlCell>
  <singleXmlCell id="385" xr6:uid="{00000000-000C-0000-FFFF-FFFF7F010000}" r="K69" connectionId="0">
    <xmlCellPr id="1" xr6:uid="{00000000-0010-0000-7F01-000001000000}" uniqueName="P1199106">
      <xmlPr mapId="2" xpath="/TFI-IZD-KI/ISD-KI-TFI_1000879/P1199106" xmlDataType="decimal"/>
    </xmlCellPr>
  </singleXmlCell>
  <singleXmlCell id="386" xr6:uid="{00000000-000C-0000-FFFF-FFFF80010000}" r="H70" connectionId="0">
    <xmlCellPr id="1" xr6:uid="{00000000-0010-0000-8001-000001000000}" uniqueName="P1072699">
      <xmlPr mapId="2" xpath="/TFI-IZD-KI/ISD-KI-TFI_1000879/P1072699" xmlDataType="decimal"/>
    </xmlCellPr>
  </singleXmlCell>
  <singleXmlCell id="387" xr6:uid="{00000000-000C-0000-FFFF-FFFF81010000}" r="I70" connectionId="0">
    <xmlCellPr id="1" xr6:uid="{00000000-0010-0000-8101-000001000000}" uniqueName="P1199044">
      <xmlPr mapId="2" xpath="/TFI-IZD-KI/ISD-KI-TFI_1000879/P1199044" xmlDataType="decimal"/>
    </xmlCellPr>
  </singleXmlCell>
  <singleXmlCell id="388" xr6:uid="{00000000-000C-0000-FFFF-FFFF82010000}" r="J70" connectionId="0">
    <xmlCellPr id="1" xr6:uid="{00000000-0010-0000-8201-000001000000}" uniqueName="P1072700">
      <xmlPr mapId="2" xpath="/TFI-IZD-KI/ISD-KI-TFI_1000879/P1072700" xmlDataType="decimal"/>
    </xmlCellPr>
  </singleXmlCell>
  <singleXmlCell id="389" xr6:uid="{00000000-000C-0000-FFFF-FFFF83010000}" r="K70" connectionId="0">
    <xmlCellPr id="1" xr6:uid="{00000000-0010-0000-8301-000001000000}" uniqueName="P1199107">
      <xmlPr mapId="2" xpath="/TFI-IZD-KI/ISD-KI-TFI_1000879/P1199107" xmlDataType="decimal"/>
    </xmlCellPr>
  </singleXmlCell>
  <singleXmlCell id="390" xr6:uid="{00000000-000C-0000-FFFF-FFFF84010000}" r="H71" connectionId="0">
    <xmlCellPr id="1" xr6:uid="{00000000-0010-0000-8401-000001000000}" uniqueName="P1072701">
      <xmlPr mapId="2" xpath="/TFI-IZD-KI/ISD-KI-TFI_1000879/P1072701" xmlDataType="decimal"/>
    </xmlCellPr>
  </singleXmlCell>
  <singleXmlCell id="391" xr6:uid="{00000000-000C-0000-FFFF-FFFF85010000}" r="I71" connectionId="0">
    <xmlCellPr id="1" xr6:uid="{00000000-0010-0000-8501-000001000000}" uniqueName="P1199045">
      <xmlPr mapId="2" xpath="/TFI-IZD-KI/ISD-KI-TFI_1000879/P1199045" xmlDataType="decimal"/>
    </xmlCellPr>
  </singleXmlCell>
  <singleXmlCell id="392" xr6:uid="{00000000-000C-0000-FFFF-FFFF86010000}" r="J71" connectionId="0">
    <xmlCellPr id="1" xr6:uid="{00000000-0010-0000-8601-000001000000}" uniqueName="P1072702">
      <xmlPr mapId="2" xpath="/TFI-IZD-KI/ISD-KI-TFI_1000879/P1072702" xmlDataType="decimal"/>
    </xmlCellPr>
  </singleXmlCell>
  <singleXmlCell id="393" xr6:uid="{00000000-000C-0000-FFFF-FFFF87010000}" r="K71" connectionId="0">
    <xmlCellPr id="1" xr6:uid="{00000000-0010-0000-8701-000001000000}" uniqueName="P1199108">
      <xmlPr mapId="2" xpath="/TFI-IZD-KI/ISD-KI-TFI_1000879/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4" xr6:uid="{00000000-000C-0000-FFFF-FFFF88010000}" r="H8" connectionId="0">
    <xmlCellPr id="1" xr6:uid="{00000000-0010-0000-8801-000001000000}" uniqueName="P1071697">
      <xmlPr mapId="2" xpath="/TFI-IZD-KI/INT_1000337/P1071697" xmlDataType="decimal"/>
    </xmlCellPr>
  </singleXmlCell>
  <singleXmlCell id="395" xr6:uid="{00000000-000C-0000-FFFF-FFFF89010000}" r="I8" connectionId="0">
    <xmlCellPr id="1" xr6:uid="{00000000-0010-0000-8901-000001000000}" uniqueName="P1071698">
      <xmlPr mapId="2" xpath="/TFI-IZD-KI/INT_1000337/P1071698" xmlDataType="decimal"/>
    </xmlCellPr>
  </singleXmlCell>
  <singleXmlCell id="396" xr6:uid="{00000000-000C-0000-FFFF-FFFF8A010000}" r="H9" connectionId="0">
    <xmlCellPr id="1" xr6:uid="{00000000-0010-0000-8A01-000001000000}" uniqueName="P1071699">
      <xmlPr mapId="2" xpath="/TFI-IZD-KI/INT_1000337/P1071699" xmlDataType="decimal"/>
    </xmlCellPr>
  </singleXmlCell>
  <singleXmlCell id="397" xr6:uid="{00000000-000C-0000-FFFF-FFFF8B010000}" r="I9" connectionId="0">
    <xmlCellPr id="1" xr6:uid="{00000000-0010-0000-8B01-000001000000}" uniqueName="P1071700">
      <xmlPr mapId="2" xpath="/TFI-IZD-KI/INT_1000337/P1071700" xmlDataType="decimal"/>
    </xmlCellPr>
  </singleXmlCell>
  <singleXmlCell id="398" xr6:uid="{00000000-000C-0000-FFFF-FFFF8C010000}" r="H10" connectionId="0">
    <xmlCellPr id="1" xr6:uid="{00000000-0010-0000-8C01-000001000000}" uniqueName="P1071701">
      <xmlPr mapId="2" xpath="/TFI-IZD-KI/INT_1000337/P1071701" xmlDataType="decimal"/>
    </xmlCellPr>
  </singleXmlCell>
  <singleXmlCell id="399" xr6:uid="{00000000-000C-0000-FFFF-FFFF8D010000}" r="I10" connectionId="0">
    <xmlCellPr id="1" xr6:uid="{00000000-0010-0000-8D01-000001000000}" uniqueName="P1071702">
      <xmlPr mapId="2" xpath="/TFI-IZD-KI/INT_1000337/P1071702" xmlDataType="decimal"/>
    </xmlCellPr>
  </singleXmlCell>
  <singleXmlCell id="400" xr6:uid="{00000000-000C-0000-FFFF-FFFF8E010000}" r="H11" connectionId="0">
    <xmlCellPr id="1" xr6:uid="{00000000-0010-0000-8E01-000001000000}" uniqueName="P1071703">
      <xmlPr mapId="2" xpath="/TFI-IZD-KI/INT_1000337/P1071703" xmlDataType="decimal"/>
    </xmlCellPr>
  </singleXmlCell>
  <singleXmlCell id="401" xr6:uid="{00000000-000C-0000-FFFF-FFFF8F010000}" r="I11" connectionId="0">
    <xmlCellPr id="1" xr6:uid="{00000000-0010-0000-8F01-000001000000}" uniqueName="P1071704">
      <xmlPr mapId="2" xpath="/TFI-IZD-KI/INT_1000337/P1071704" xmlDataType="decimal"/>
    </xmlCellPr>
  </singleXmlCell>
  <singleXmlCell id="402" xr6:uid="{00000000-000C-0000-FFFF-FFFF90010000}" r="H12" connectionId="0">
    <xmlCellPr id="1" xr6:uid="{00000000-0010-0000-9001-000001000000}" uniqueName="P1071705">
      <xmlPr mapId="2" xpath="/TFI-IZD-KI/INT_1000337/P1071705" xmlDataType="decimal"/>
    </xmlCellPr>
  </singleXmlCell>
  <singleXmlCell id="403" xr6:uid="{00000000-000C-0000-FFFF-FFFF91010000}" r="I12" connectionId="0">
    <xmlCellPr id="1" xr6:uid="{00000000-0010-0000-9101-000001000000}" uniqueName="P1071706">
      <xmlPr mapId="2" xpath="/TFI-IZD-KI/INT_1000337/P1071706" xmlDataType="decimal"/>
    </xmlCellPr>
  </singleXmlCell>
  <singleXmlCell id="404" xr6:uid="{00000000-000C-0000-FFFF-FFFF92010000}" r="H13" connectionId="0">
    <xmlCellPr id="1" xr6:uid="{00000000-0010-0000-9201-000001000000}" uniqueName="P1071707">
      <xmlPr mapId="2" xpath="/TFI-IZD-KI/INT_1000337/P1071707" xmlDataType="decimal"/>
    </xmlCellPr>
  </singleXmlCell>
  <singleXmlCell id="405" xr6:uid="{00000000-000C-0000-FFFF-FFFF93010000}" r="I13" connectionId="0">
    <xmlCellPr id="1" xr6:uid="{00000000-0010-0000-9301-000001000000}" uniqueName="P1071708">
      <xmlPr mapId="2" xpath="/TFI-IZD-KI/INT_1000337/P1071708" xmlDataType="decimal"/>
    </xmlCellPr>
  </singleXmlCell>
  <singleXmlCell id="406" xr6:uid="{00000000-000C-0000-FFFF-FFFF94010000}" r="H14" connectionId="0">
    <xmlCellPr id="1" xr6:uid="{00000000-0010-0000-9401-000001000000}" uniqueName="P1071709">
      <xmlPr mapId="2" xpath="/TFI-IZD-KI/INT_1000337/P1071709" xmlDataType="decimal"/>
    </xmlCellPr>
  </singleXmlCell>
  <singleXmlCell id="407" xr6:uid="{00000000-000C-0000-FFFF-FFFF95010000}" r="I14" connectionId="0">
    <xmlCellPr id="1" xr6:uid="{00000000-0010-0000-9501-000001000000}" uniqueName="P1071710">
      <xmlPr mapId="2" xpath="/TFI-IZD-KI/INT_1000337/P1071710" xmlDataType="decimal"/>
    </xmlCellPr>
  </singleXmlCell>
  <singleXmlCell id="408" xr6:uid="{00000000-000C-0000-FFFF-FFFF96010000}" r="H15" connectionId="0">
    <xmlCellPr id="1" xr6:uid="{00000000-0010-0000-9601-000001000000}" uniqueName="P1071711">
      <xmlPr mapId="2" xpath="/TFI-IZD-KI/INT_1000337/P1071711" xmlDataType="decimal"/>
    </xmlCellPr>
  </singleXmlCell>
  <singleXmlCell id="409" xr6:uid="{00000000-000C-0000-FFFF-FFFF97010000}" r="I15" connectionId="0">
    <xmlCellPr id="1" xr6:uid="{00000000-0010-0000-9701-000001000000}" uniqueName="P1071712">
      <xmlPr mapId="2" xpath="/TFI-IZD-KI/INT_1000337/P1071712" xmlDataType="decimal"/>
    </xmlCellPr>
  </singleXmlCell>
  <singleXmlCell id="410" xr6:uid="{00000000-000C-0000-FFFF-FFFF98010000}" r="H17" connectionId="0">
    <xmlCellPr id="1" xr6:uid="{00000000-0010-0000-9801-000001000000}" uniqueName="P1071713">
      <xmlPr mapId="2" xpath="/TFI-IZD-KI/INT_1000337/P1071713" xmlDataType="decimal"/>
    </xmlCellPr>
  </singleXmlCell>
  <singleXmlCell id="411" xr6:uid="{00000000-000C-0000-FFFF-FFFF99010000}" r="I17" connectionId="0">
    <xmlCellPr id="1" xr6:uid="{00000000-0010-0000-9901-000001000000}" uniqueName="P1071714">
      <xmlPr mapId="2" xpath="/TFI-IZD-KI/INT_1000337/P1071714" xmlDataType="decimal"/>
    </xmlCellPr>
  </singleXmlCell>
  <singleXmlCell id="412" xr6:uid="{00000000-000C-0000-FFFF-FFFF9A010000}" r="H19" connectionId="0">
    <xmlCellPr id="1" xr6:uid="{00000000-0010-0000-9A01-000001000000}" uniqueName="P1071715">
      <xmlPr mapId="2" xpath="/TFI-IZD-KI/INT_1000337/P1071715" xmlDataType="decimal"/>
    </xmlCellPr>
  </singleXmlCell>
  <singleXmlCell id="413" xr6:uid="{00000000-000C-0000-FFFF-FFFF9B010000}" r="I19" connectionId="0">
    <xmlCellPr id="1" xr6:uid="{00000000-0010-0000-9B01-000001000000}" uniqueName="P1071716">
      <xmlPr mapId="2" xpath="/TFI-IZD-KI/INT_1000337/P1071716" xmlDataType="decimal"/>
    </xmlCellPr>
  </singleXmlCell>
  <singleXmlCell id="414" xr6:uid="{00000000-000C-0000-FFFF-FFFF9C010000}" r="H20" connectionId="0">
    <xmlCellPr id="1" xr6:uid="{00000000-0010-0000-9C01-000001000000}" uniqueName="P1071717">
      <xmlPr mapId="2" xpath="/TFI-IZD-KI/INT_1000337/P1071717" xmlDataType="decimal"/>
    </xmlCellPr>
  </singleXmlCell>
  <singleXmlCell id="415" xr6:uid="{00000000-000C-0000-FFFF-FFFF9D010000}" r="I20" connectionId="0">
    <xmlCellPr id="1" xr6:uid="{00000000-0010-0000-9D01-000001000000}" uniqueName="P1071718">
      <xmlPr mapId="2" xpath="/TFI-IZD-KI/INT_1000337/P1071718" xmlDataType="decimal"/>
    </xmlCellPr>
  </singleXmlCell>
  <singleXmlCell id="416" xr6:uid="{00000000-000C-0000-FFFF-FFFF9E010000}" r="H21" connectionId="0">
    <xmlCellPr id="1" xr6:uid="{00000000-0010-0000-9E01-000001000000}" uniqueName="P1071719">
      <xmlPr mapId="2" xpath="/TFI-IZD-KI/INT_1000337/P1071719" xmlDataType="decimal"/>
    </xmlCellPr>
  </singleXmlCell>
  <singleXmlCell id="417" xr6:uid="{00000000-000C-0000-FFFF-FFFF9F010000}" r="I21" connectionId="0">
    <xmlCellPr id="1" xr6:uid="{00000000-0010-0000-9F01-000001000000}" uniqueName="P1071720">
      <xmlPr mapId="2" xpath="/TFI-IZD-KI/INT_1000337/P1071720" xmlDataType="decimal"/>
    </xmlCellPr>
  </singleXmlCell>
  <singleXmlCell id="418" xr6:uid="{00000000-000C-0000-FFFF-FFFFA0010000}" r="H22" connectionId="0">
    <xmlCellPr id="1" xr6:uid="{00000000-0010-0000-A001-000001000000}" uniqueName="P1071721">
      <xmlPr mapId="2" xpath="/TFI-IZD-KI/INT_1000337/P1071721" xmlDataType="decimal"/>
    </xmlCellPr>
  </singleXmlCell>
  <singleXmlCell id="419" xr6:uid="{00000000-000C-0000-FFFF-FFFFA1010000}" r="I22" connectionId="0">
    <xmlCellPr id="1" xr6:uid="{00000000-0010-0000-A101-000001000000}" uniqueName="P1071722">
      <xmlPr mapId="2" xpath="/TFI-IZD-KI/INT_1000337/P1071722" xmlDataType="decimal"/>
    </xmlCellPr>
  </singleXmlCell>
  <singleXmlCell id="420" xr6:uid="{00000000-000C-0000-FFFF-FFFFA2010000}" r="H23" connectionId="0">
    <xmlCellPr id="1" xr6:uid="{00000000-0010-0000-A201-000001000000}" uniqueName="P1071723">
      <xmlPr mapId="2" xpath="/TFI-IZD-KI/INT_1000337/P1071723" xmlDataType="decimal"/>
    </xmlCellPr>
  </singleXmlCell>
  <singleXmlCell id="421" xr6:uid="{00000000-000C-0000-FFFF-FFFFA3010000}" r="I23" connectionId="0">
    <xmlCellPr id="1" xr6:uid="{00000000-0010-0000-A301-000001000000}" uniqueName="P1071724">
      <xmlPr mapId="2" xpath="/TFI-IZD-KI/INT_1000337/P1071724" xmlDataType="decimal"/>
    </xmlCellPr>
  </singleXmlCell>
  <singleXmlCell id="312" xr6:uid="{00000000-000C-0000-FFFF-FFFFA4010000}" r="H25" connectionId="0">
    <xmlCellPr id="1" xr6:uid="{00000000-0010-0000-A401-000001000000}" uniqueName="P1071725">
      <xmlPr mapId="2" xpath="/TFI-IZD-KI/INT_1000337/P1071725" xmlDataType="decimal"/>
    </xmlCellPr>
  </singleXmlCell>
  <singleXmlCell id="422" xr6:uid="{00000000-000C-0000-FFFF-FFFFA5010000}" r="I25" connectionId="0">
    <xmlCellPr id="1" xr6:uid="{00000000-0010-0000-A501-000001000000}" uniqueName="P1071726">
      <xmlPr mapId="2" xpath="/TFI-IZD-KI/INT_1000337/P1071726" xmlDataType="decimal"/>
    </xmlCellPr>
  </singleXmlCell>
  <singleXmlCell id="423" xr6:uid="{00000000-000C-0000-FFFF-FFFFA6010000}" r="H26" connectionId="0">
    <xmlCellPr id="1" xr6:uid="{00000000-0010-0000-A601-000001000000}" uniqueName="P1071727">
      <xmlPr mapId="2" xpath="/TFI-IZD-KI/INT_1000337/P1071727" xmlDataType="decimal"/>
    </xmlCellPr>
  </singleXmlCell>
  <singleXmlCell id="424" xr6:uid="{00000000-000C-0000-FFFF-FFFFA7010000}" r="I26" connectionId="0">
    <xmlCellPr id="1" xr6:uid="{00000000-0010-0000-A701-000001000000}" uniqueName="P1071728">
      <xmlPr mapId="2" xpath="/TFI-IZD-KI/INT_1000337/P1071728" xmlDataType="decimal"/>
    </xmlCellPr>
  </singleXmlCell>
  <singleXmlCell id="425" xr6:uid="{00000000-000C-0000-FFFF-FFFFA8010000}" r="H27" connectionId="0">
    <xmlCellPr id="1" xr6:uid="{00000000-0010-0000-A801-000001000000}" uniqueName="P1071729">
      <xmlPr mapId="2" xpath="/TFI-IZD-KI/INT_1000337/P1071729" xmlDataType="decimal"/>
    </xmlCellPr>
  </singleXmlCell>
  <singleXmlCell id="426" xr6:uid="{00000000-000C-0000-FFFF-FFFFA9010000}" r="I27" connectionId="0">
    <xmlCellPr id="1" xr6:uid="{00000000-0010-0000-A901-000001000000}" uniqueName="P1071730">
      <xmlPr mapId="2" xpath="/TFI-IZD-KI/INT_1000337/P1071730" xmlDataType="decimal"/>
    </xmlCellPr>
  </singleXmlCell>
  <singleXmlCell id="427" xr6:uid="{00000000-000C-0000-FFFF-FFFFAA010000}" r="H28" connectionId="0">
    <xmlCellPr id="1" xr6:uid="{00000000-0010-0000-AA01-000001000000}" uniqueName="P1071731">
      <xmlPr mapId="2" xpath="/TFI-IZD-KI/INT_1000337/P1071731" xmlDataType="decimal"/>
    </xmlCellPr>
  </singleXmlCell>
  <singleXmlCell id="428" xr6:uid="{00000000-000C-0000-FFFF-FFFFAB010000}" r="I28" connectionId="0">
    <xmlCellPr id="1" xr6:uid="{00000000-0010-0000-AB01-000001000000}" uniqueName="P1071732">
      <xmlPr mapId="2" xpath="/TFI-IZD-KI/INT_1000337/P1071732" xmlDataType="decimal"/>
    </xmlCellPr>
  </singleXmlCell>
  <singleXmlCell id="429" xr6:uid="{00000000-000C-0000-FFFF-FFFFAC010000}" r="H29" connectionId="0">
    <xmlCellPr id="1" xr6:uid="{00000000-0010-0000-AC01-000001000000}" uniqueName="P1071733">
      <xmlPr mapId="2" xpath="/TFI-IZD-KI/INT_1000337/P1071733" xmlDataType="decimal"/>
    </xmlCellPr>
  </singleXmlCell>
  <singleXmlCell id="430" xr6:uid="{00000000-000C-0000-FFFF-FFFFAD010000}" r="I29" connectionId="0">
    <xmlCellPr id="1" xr6:uid="{00000000-0010-0000-AD01-000001000000}" uniqueName="P1071734">
      <xmlPr mapId="2" xpath="/TFI-IZD-KI/INT_1000337/P1071734" xmlDataType="decimal"/>
    </xmlCellPr>
  </singleXmlCell>
  <singleXmlCell id="431" xr6:uid="{00000000-000C-0000-FFFF-FFFFAE010000}" r="H30" connectionId="0">
    <xmlCellPr id="1" xr6:uid="{00000000-0010-0000-AE01-000001000000}" uniqueName="P1071735">
      <xmlPr mapId="2" xpath="/TFI-IZD-KI/INT_1000337/P1071735" xmlDataType="decimal"/>
    </xmlCellPr>
  </singleXmlCell>
  <singleXmlCell id="432" xr6:uid="{00000000-000C-0000-FFFF-FFFFAF010000}" r="I30" connectionId="0">
    <xmlCellPr id="1" xr6:uid="{00000000-0010-0000-AF01-000001000000}" uniqueName="P1071736">
      <xmlPr mapId="2" xpath="/TFI-IZD-KI/INT_1000337/P1071736" xmlDataType="decimal"/>
    </xmlCellPr>
  </singleXmlCell>
  <singleXmlCell id="433" xr6:uid="{00000000-000C-0000-FFFF-FFFFB0010000}" r="H31" connectionId="0">
    <xmlCellPr id="1" xr6:uid="{00000000-0010-0000-B001-000001000000}" uniqueName="P1071737">
      <xmlPr mapId="2" xpath="/TFI-IZD-KI/INT_1000337/P1071737" xmlDataType="decimal"/>
    </xmlCellPr>
  </singleXmlCell>
  <singleXmlCell id="434" xr6:uid="{00000000-000C-0000-FFFF-FFFFB1010000}" r="I31" connectionId="0">
    <xmlCellPr id="1" xr6:uid="{00000000-0010-0000-B101-000001000000}" uniqueName="P1071738">
      <xmlPr mapId="2" xpath="/TFI-IZD-KI/INT_1000337/P1071738" xmlDataType="decimal"/>
    </xmlCellPr>
  </singleXmlCell>
  <singleXmlCell id="435" xr6:uid="{00000000-000C-0000-FFFF-FFFFB2010000}" r="H32" connectionId="0">
    <xmlCellPr id="1" xr6:uid="{00000000-0010-0000-B201-000001000000}" uniqueName="P1071739">
      <xmlPr mapId="2" xpath="/TFI-IZD-KI/INT_1000337/P1071739" xmlDataType="decimal"/>
    </xmlCellPr>
  </singleXmlCell>
  <singleXmlCell id="436" xr6:uid="{00000000-000C-0000-FFFF-FFFFB3010000}" r="I32" connectionId="0">
    <xmlCellPr id="1" xr6:uid="{00000000-0010-0000-B301-000001000000}" uniqueName="P1071740">
      <xmlPr mapId="2" xpath="/TFI-IZD-KI/INT_1000337/P1071740" xmlDataType="decimal"/>
    </xmlCellPr>
  </singleXmlCell>
  <singleXmlCell id="437" xr6:uid="{00000000-000C-0000-FFFF-FFFFB4010000}" r="H33" connectionId="0">
    <xmlCellPr id="1" xr6:uid="{00000000-0010-0000-B401-000001000000}" uniqueName="P1071741">
      <xmlPr mapId="2" xpath="/TFI-IZD-KI/INT_1000337/P1071741" xmlDataType="decimal"/>
    </xmlCellPr>
  </singleXmlCell>
  <singleXmlCell id="438" xr6:uid="{00000000-000C-0000-FFFF-FFFFB5010000}" r="I33" connectionId="0">
    <xmlCellPr id="1" xr6:uid="{00000000-0010-0000-B501-000001000000}" uniqueName="P1071742">
      <xmlPr mapId="2" xpath="/TFI-IZD-KI/INT_1000337/P1071742" xmlDataType="decimal"/>
    </xmlCellPr>
  </singleXmlCell>
  <singleXmlCell id="439" xr6:uid="{00000000-000C-0000-FFFF-FFFFB6010000}" r="H34" connectionId="0">
    <xmlCellPr id="1" xr6:uid="{00000000-0010-0000-B601-000001000000}" uniqueName="P1071743">
      <xmlPr mapId="2" xpath="/TFI-IZD-KI/INT_1000337/P1071743" xmlDataType="decimal"/>
    </xmlCellPr>
  </singleXmlCell>
  <singleXmlCell id="440" xr6:uid="{00000000-000C-0000-FFFF-FFFFB7010000}" r="I34" connectionId="0">
    <xmlCellPr id="1" xr6:uid="{00000000-0010-0000-B701-000001000000}" uniqueName="P1071744">
      <xmlPr mapId="2" xpath="/TFI-IZD-KI/INT_1000337/P1071744" xmlDataType="decimal"/>
    </xmlCellPr>
  </singleXmlCell>
  <singleXmlCell id="441" xr6:uid="{00000000-000C-0000-FFFF-FFFFB8010000}" r="H35" connectionId="0">
    <xmlCellPr id="1" xr6:uid="{00000000-0010-0000-B801-000001000000}" uniqueName="P1071745">
      <xmlPr mapId="2" xpath="/TFI-IZD-KI/INT_1000337/P1071745" xmlDataType="decimal"/>
    </xmlCellPr>
  </singleXmlCell>
  <singleXmlCell id="442" xr6:uid="{00000000-000C-0000-FFFF-FFFFB9010000}" r="I35" connectionId="0">
    <xmlCellPr id="1" xr6:uid="{00000000-0010-0000-B901-000001000000}" uniqueName="P1071746">
      <xmlPr mapId="2" xpath="/TFI-IZD-KI/INT_1000337/P1071746" xmlDataType="decimal"/>
    </xmlCellPr>
  </singleXmlCell>
  <singleXmlCell id="443" xr6:uid="{00000000-000C-0000-FFFF-FFFFBA010000}" r="H36" connectionId="0">
    <xmlCellPr id="1" xr6:uid="{00000000-0010-0000-BA01-000001000000}" uniqueName="P1071747">
      <xmlPr mapId="2" xpath="/TFI-IZD-KI/INT_1000337/P1071747" xmlDataType="decimal"/>
    </xmlCellPr>
  </singleXmlCell>
  <singleXmlCell id="444" xr6:uid="{00000000-000C-0000-FFFF-FFFFBB010000}" r="I36" connectionId="0">
    <xmlCellPr id="1" xr6:uid="{00000000-0010-0000-BB01-000001000000}" uniqueName="P1071748">
      <xmlPr mapId="2" xpath="/TFI-IZD-KI/INT_1000337/P1071748" xmlDataType="decimal"/>
    </xmlCellPr>
  </singleXmlCell>
  <singleXmlCell id="445" xr6:uid="{00000000-000C-0000-FFFF-FFFFBC010000}" r="H37" connectionId="0">
    <xmlCellPr id="1" xr6:uid="{00000000-0010-0000-BC01-000001000000}" uniqueName="P1071749">
      <xmlPr mapId="2" xpath="/TFI-IZD-KI/INT_1000337/P1071749" xmlDataType="decimal"/>
    </xmlCellPr>
  </singleXmlCell>
  <singleXmlCell id="446" xr6:uid="{00000000-000C-0000-FFFF-FFFFBD010000}" r="I37" connectionId="0">
    <xmlCellPr id="1" xr6:uid="{00000000-0010-0000-BD01-000001000000}" uniqueName="P1071750">
      <xmlPr mapId="2" xpath="/TFI-IZD-KI/INT_1000337/P1071750" xmlDataType="decimal"/>
    </xmlCellPr>
  </singleXmlCell>
  <singleXmlCell id="447" xr6:uid="{00000000-000C-0000-FFFF-FFFFBE010000}" r="H38" connectionId="0">
    <xmlCellPr id="1" xr6:uid="{00000000-0010-0000-BE01-000001000000}" uniqueName="P1071751">
      <xmlPr mapId="2" xpath="/TFI-IZD-KI/INT_1000337/P1071751" xmlDataType="decimal"/>
    </xmlCellPr>
  </singleXmlCell>
  <singleXmlCell id="448" xr6:uid="{00000000-000C-0000-FFFF-FFFFBF010000}" r="I38" connectionId="0">
    <xmlCellPr id="1" xr6:uid="{00000000-0010-0000-BF01-000001000000}" uniqueName="P1071752">
      <xmlPr mapId="2" xpath="/TFI-IZD-KI/INT_1000337/P1071752" xmlDataType="decimal"/>
    </xmlCellPr>
  </singleXmlCell>
  <singleXmlCell id="449" xr6:uid="{00000000-000C-0000-FFFF-FFFFC0010000}" r="H39" connectionId="0">
    <xmlCellPr id="1" xr6:uid="{00000000-0010-0000-C001-000001000000}" uniqueName="P1071753">
      <xmlPr mapId="2" xpath="/TFI-IZD-KI/INT_1000337/P1071753" xmlDataType="decimal"/>
    </xmlCellPr>
  </singleXmlCell>
  <singleXmlCell id="450" xr6:uid="{00000000-000C-0000-FFFF-FFFFC1010000}" r="I39" connectionId="0">
    <xmlCellPr id="1" xr6:uid="{00000000-0010-0000-C101-000001000000}" uniqueName="P1071754">
      <xmlPr mapId="2" xpath="/TFI-IZD-KI/INT_1000337/P1071754" xmlDataType="decimal"/>
    </xmlCellPr>
  </singleXmlCell>
  <singleXmlCell id="451" xr6:uid="{00000000-000C-0000-FFFF-FFFFC2010000}" r="H40" connectionId="0">
    <xmlCellPr id="1" xr6:uid="{00000000-0010-0000-C201-000001000000}" uniqueName="P1071755">
      <xmlPr mapId="2" xpath="/TFI-IZD-KI/INT_1000337/P1071755" xmlDataType="decimal"/>
    </xmlCellPr>
  </singleXmlCell>
  <singleXmlCell id="452" xr6:uid="{00000000-000C-0000-FFFF-FFFFC3010000}" r="I40" connectionId="0">
    <xmlCellPr id="1" xr6:uid="{00000000-0010-0000-C301-000001000000}" uniqueName="P1071756">
      <xmlPr mapId="2" xpath="/TFI-IZD-KI/INT_1000337/P1071756" xmlDataType="decimal"/>
    </xmlCellPr>
  </singleXmlCell>
  <singleXmlCell id="453" xr6:uid="{00000000-000C-0000-FFFF-FFFFC4010000}" r="H41" connectionId="0">
    <xmlCellPr id="1" xr6:uid="{00000000-0010-0000-C401-000001000000}" uniqueName="P1071757">
      <xmlPr mapId="2" xpath="/TFI-IZD-KI/INT_1000337/P1071757" xmlDataType="decimal"/>
    </xmlCellPr>
  </singleXmlCell>
  <singleXmlCell id="454" xr6:uid="{00000000-000C-0000-FFFF-FFFFC5010000}" r="I41" connectionId="0">
    <xmlCellPr id="1" xr6:uid="{00000000-0010-0000-C501-000001000000}" uniqueName="P1071758">
      <xmlPr mapId="2" xpath="/TFI-IZD-KI/INT_1000337/P1071758" xmlDataType="decimal"/>
    </xmlCellPr>
  </singleXmlCell>
  <singleXmlCell id="473" xr6:uid="{00000000-000C-0000-FFFF-FFFFC6010000}" r="H42" connectionId="0">
    <xmlCellPr id="1" xr6:uid="{00000000-0010-0000-C601-000001000000}" uniqueName="P1071759">
      <xmlPr mapId="2" xpath="/TFI-IZD-KI/INT_1000337/P1071759" xmlDataType="decimal"/>
    </xmlCellPr>
  </singleXmlCell>
  <singleXmlCell id="474" xr6:uid="{00000000-000C-0000-FFFF-FFFFC7010000}" r="I42" connectionId="0">
    <xmlCellPr id="1" xr6:uid="{00000000-0010-0000-C701-000001000000}" uniqueName="P1071760">
      <xmlPr mapId="2" xpath="/TFI-IZD-KI/INT_1000337/P1071760" xmlDataType="decimal"/>
    </xmlCellPr>
  </singleXmlCell>
  <singleXmlCell id="475" xr6:uid="{00000000-000C-0000-FFFF-FFFFC8010000}" r="H43" connectionId="0">
    <xmlCellPr id="1" xr6:uid="{00000000-0010-0000-C801-000001000000}" uniqueName="P1071761">
      <xmlPr mapId="2" xpath="/TFI-IZD-KI/INT_1000337/P1071761" xmlDataType="decimal"/>
    </xmlCellPr>
  </singleXmlCell>
  <singleXmlCell id="476" xr6:uid="{00000000-000C-0000-FFFF-FFFFC9010000}" r="I43" connectionId="0">
    <xmlCellPr id="1" xr6:uid="{00000000-0010-0000-C901-000001000000}" uniqueName="P1071762">
      <xmlPr mapId="2" xpath="/TFI-IZD-KI/INT_1000337/P1071762" xmlDataType="decimal"/>
    </xmlCellPr>
  </singleXmlCell>
  <singleXmlCell id="477" xr6:uid="{00000000-000C-0000-FFFF-FFFFCA010000}" r="H44" connectionId="0">
    <xmlCellPr id="1" xr6:uid="{00000000-0010-0000-CA01-000001000000}" uniqueName="P1071763">
      <xmlPr mapId="2" xpath="/TFI-IZD-KI/INT_1000337/P1071763" xmlDataType="decimal"/>
    </xmlCellPr>
  </singleXmlCell>
  <singleXmlCell id="478" xr6:uid="{00000000-000C-0000-FFFF-FFFFCB010000}" r="I44" connectionId="0">
    <xmlCellPr id="1" xr6:uid="{00000000-0010-0000-CB01-000001000000}" uniqueName="P1071764">
      <xmlPr mapId="2" xpath="/TFI-IZD-KI/INT_1000337/P1071764" xmlDataType="decimal"/>
    </xmlCellPr>
  </singleXmlCell>
  <singleXmlCell id="479" xr6:uid="{00000000-000C-0000-FFFF-FFFFCC010000}" r="H46" connectionId="0">
    <xmlCellPr id="1" xr6:uid="{00000000-0010-0000-CC01-000001000000}" uniqueName="P1071765">
      <xmlPr mapId="2" xpath="/TFI-IZD-KI/INT_1000337/P1071765" xmlDataType="decimal"/>
    </xmlCellPr>
  </singleXmlCell>
  <singleXmlCell id="480" xr6:uid="{00000000-000C-0000-FFFF-FFFFCD010000}" r="I46" connectionId="0">
    <xmlCellPr id="1" xr6:uid="{00000000-0010-0000-CD01-000001000000}" uniqueName="P1071766">
      <xmlPr mapId="2" xpath="/TFI-IZD-KI/INT_1000337/P1071766" xmlDataType="decimal"/>
    </xmlCellPr>
  </singleXmlCell>
  <singleXmlCell id="481" xr6:uid="{00000000-000C-0000-FFFF-FFFFCE010000}" r="H47" connectionId="0">
    <xmlCellPr id="1" xr6:uid="{00000000-0010-0000-CE01-000001000000}" uniqueName="P1071767">
      <xmlPr mapId="2" xpath="/TFI-IZD-KI/INT_1000337/P1071767" xmlDataType="decimal"/>
    </xmlCellPr>
  </singleXmlCell>
  <singleXmlCell id="482" xr6:uid="{00000000-000C-0000-FFFF-FFFFCF010000}" r="I47" connectionId="0">
    <xmlCellPr id="1" xr6:uid="{00000000-0010-0000-CF01-000001000000}" uniqueName="P1071768">
      <xmlPr mapId="2" xpath="/TFI-IZD-KI/INT_1000337/P1071768" xmlDataType="decimal"/>
    </xmlCellPr>
  </singleXmlCell>
  <singleXmlCell id="483" xr6:uid="{00000000-000C-0000-FFFF-FFFFD0010000}" r="H48" connectionId="0">
    <xmlCellPr id="1" xr6:uid="{00000000-0010-0000-D001-000001000000}" uniqueName="P1071769">
      <xmlPr mapId="2" xpath="/TFI-IZD-KI/INT_1000337/P1071769" xmlDataType="decimal"/>
    </xmlCellPr>
  </singleXmlCell>
  <singleXmlCell id="485" xr6:uid="{00000000-000C-0000-FFFF-FFFFD1010000}" r="I48" connectionId="0">
    <xmlCellPr id="1" xr6:uid="{00000000-0010-0000-D101-000001000000}" uniqueName="P1071770">
      <xmlPr mapId="2" xpath="/TFI-IZD-KI/INT_1000337/P1071770" xmlDataType="decimal"/>
    </xmlCellPr>
  </singleXmlCell>
  <singleXmlCell id="486" xr6:uid="{00000000-000C-0000-FFFF-FFFFD2010000}" r="H49" connectionId="0">
    <xmlCellPr id="1" xr6:uid="{00000000-0010-0000-D201-000001000000}" uniqueName="P1071771">
      <xmlPr mapId="2" xpath="/TFI-IZD-KI/INT_1000337/P1071771" xmlDataType="decimal"/>
    </xmlCellPr>
  </singleXmlCell>
  <singleXmlCell id="487" xr6:uid="{00000000-000C-0000-FFFF-FFFFD3010000}" r="I49" connectionId="0">
    <xmlCellPr id="1" xr6:uid="{00000000-0010-0000-D301-000001000000}" uniqueName="P1071772">
      <xmlPr mapId="2" xpath="/TFI-IZD-KI/INT_1000337/P1071772" xmlDataType="decimal"/>
    </xmlCellPr>
  </singleXmlCell>
  <singleXmlCell id="488" xr6:uid="{00000000-000C-0000-FFFF-FFFFD4010000}" r="H50" connectionId="0">
    <xmlCellPr id="1" xr6:uid="{00000000-0010-0000-D401-000001000000}" uniqueName="P1071773">
      <xmlPr mapId="2" xpath="/TFI-IZD-KI/INT_1000337/P1071773" xmlDataType="decimal"/>
    </xmlCellPr>
  </singleXmlCell>
  <singleXmlCell id="489" xr6:uid="{00000000-000C-0000-FFFF-FFFFD5010000}" r="I50" connectionId="0">
    <xmlCellPr id="1" xr6:uid="{00000000-0010-0000-D501-000001000000}" uniqueName="P1071774">
      <xmlPr mapId="2" xpath="/TFI-IZD-KI/INT_1000337/P1071774" xmlDataType="decimal"/>
    </xmlCellPr>
  </singleXmlCell>
  <singleXmlCell id="490" xr6:uid="{00000000-000C-0000-FFFF-FFFFD6010000}" r="H51" connectionId="0">
    <xmlCellPr id="1" xr6:uid="{00000000-0010-0000-D601-000001000000}" uniqueName="P1071775">
      <xmlPr mapId="2" xpath="/TFI-IZD-KI/INT_1000337/P1071775" xmlDataType="decimal"/>
    </xmlCellPr>
  </singleXmlCell>
  <singleXmlCell id="491" xr6:uid="{00000000-000C-0000-FFFF-FFFFD7010000}" r="I51" connectionId="0">
    <xmlCellPr id="1" xr6:uid="{00000000-0010-0000-D701-000001000000}" uniqueName="P1071776">
      <xmlPr mapId="2" xpath="/TFI-IZD-KI/INT_1000337/P1071776" xmlDataType="decimal"/>
    </xmlCellPr>
  </singleXmlCell>
  <singleXmlCell id="492" xr6:uid="{00000000-000C-0000-FFFF-FFFFD8010000}" r="H53" connectionId="0">
    <xmlCellPr id="1" xr6:uid="{00000000-0010-0000-D801-000001000000}" uniqueName="P1071777">
      <xmlPr mapId="2" xpath="/TFI-IZD-KI/INT_1000337/P1071777" xmlDataType="decimal"/>
    </xmlCellPr>
  </singleXmlCell>
  <singleXmlCell id="493" xr6:uid="{00000000-000C-0000-FFFF-FFFFD9010000}" r="I53" connectionId="0">
    <xmlCellPr id="1" xr6:uid="{00000000-0010-0000-D901-000001000000}" uniqueName="P1071778">
      <xmlPr mapId="2" xpath="/TFI-IZD-KI/INT_1000337/P1071778" xmlDataType="decimal"/>
    </xmlCellPr>
  </singleXmlCell>
  <singleXmlCell id="494" xr6:uid="{00000000-000C-0000-FFFF-FFFFDA010000}" r="H54" connectionId="0">
    <xmlCellPr id="1" xr6:uid="{00000000-0010-0000-DA01-000001000000}" uniqueName="P1071779">
      <xmlPr mapId="2" xpath="/TFI-IZD-KI/INT_1000337/P1071779" xmlDataType="decimal"/>
    </xmlCellPr>
  </singleXmlCell>
  <singleXmlCell id="495" xr6:uid="{00000000-000C-0000-FFFF-FFFFDB010000}" r="I54" connectionId="0">
    <xmlCellPr id="1" xr6:uid="{00000000-0010-0000-DB01-000001000000}" uniqueName="P1071780">
      <xmlPr mapId="2" xpath="/TFI-IZD-KI/INT_1000337/P1071780" xmlDataType="decimal"/>
    </xmlCellPr>
  </singleXmlCell>
  <singleXmlCell id="496" xr6:uid="{00000000-000C-0000-FFFF-FFFFDC010000}" r="H55" connectionId="0">
    <xmlCellPr id="1" xr6:uid="{00000000-0010-0000-DC01-000001000000}" uniqueName="P1071781">
      <xmlPr mapId="2" xpath="/TFI-IZD-KI/INT_1000337/P1071781" xmlDataType="decimal"/>
    </xmlCellPr>
  </singleXmlCell>
  <singleXmlCell id="497" xr6:uid="{00000000-000C-0000-FFFF-FFFFDD010000}" r="I55" connectionId="0">
    <xmlCellPr id="1" xr6:uid="{00000000-0010-0000-DD01-000001000000}" uniqueName="P1071782">
      <xmlPr mapId="2" xpath="/TFI-IZD-KI/INT_1000337/P1071782" xmlDataType="decimal"/>
    </xmlCellPr>
  </singleXmlCell>
  <singleXmlCell id="498" xr6:uid="{00000000-000C-0000-FFFF-FFFFDE010000}" r="H56" connectionId="0">
    <xmlCellPr id="1" xr6:uid="{00000000-0010-0000-DE01-000001000000}" uniqueName="P1071783">
      <xmlPr mapId="2" xpath="/TFI-IZD-KI/INT_1000337/P1071783" xmlDataType="decimal"/>
    </xmlCellPr>
  </singleXmlCell>
  <singleXmlCell id="499" xr6:uid="{00000000-000C-0000-FFFF-FFFFDF010000}" r="I56" connectionId="0">
    <xmlCellPr id="1" xr6:uid="{00000000-0010-0000-DF01-000001000000}" uniqueName="P1071784">
      <xmlPr mapId="2" xpath="/TFI-IZD-KI/INT_1000337/P1071784" xmlDataType="decimal"/>
    </xmlCellPr>
  </singleXmlCell>
  <singleXmlCell id="500" xr6:uid="{00000000-000C-0000-FFFF-FFFFE0010000}" r="H57" connectionId="0">
    <xmlCellPr id="1" xr6:uid="{00000000-0010-0000-E001-000001000000}" uniqueName="P1071785">
      <xmlPr mapId="2" xpath="/TFI-IZD-KI/INT_1000337/P1071785" xmlDataType="decimal"/>
    </xmlCellPr>
  </singleXmlCell>
  <singleXmlCell id="501" xr6:uid="{00000000-000C-0000-FFFF-FFFFE1010000}" r="I57" connectionId="0">
    <xmlCellPr id="1" xr6:uid="{00000000-0010-0000-E101-000001000000}" uniqueName="P1071786">
      <xmlPr mapId="2" xpath="/TFI-IZD-KI/INT_1000337/P1071786" xmlDataType="decimal"/>
    </xmlCellPr>
  </singleXmlCell>
  <singleXmlCell id="502" xr6:uid="{00000000-000C-0000-FFFF-FFFFE2010000}" r="H58" connectionId="0">
    <xmlCellPr id="1" xr6:uid="{00000000-0010-0000-E201-000001000000}" uniqueName="P1071787">
      <xmlPr mapId="2" xpath="/TFI-IZD-KI/INT_1000337/P1071787" xmlDataType="decimal"/>
    </xmlCellPr>
  </singleXmlCell>
  <singleXmlCell id="503" xr6:uid="{00000000-000C-0000-FFFF-FFFFE3010000}" r="I58" connectionId="0">
    <xmlCellPr id="1" xr6:uid="{00000000-0010-0000-E301-000001000000}" uniqueName="P1071788">
      <xmlPr mapId="2" xpath="/TFI-IZD-KI/INT_1000337/P1071788" xmlDataType="decimal"/>
    </xmlCellPr>
  </singleXmlCell>
  <singleXmlCell id="504" xr6:uid="{00000000-000C-0000-FFFF-FFFFE4010000}" r="H59" connectionId="0">
    <xmlCellPr id="1" xr6:uid="{00000000-0010-0000-E401-000001000000}" uniqueName="P1071789">
      <xmlPr mapId="2" xpath="/TFI-IZD-KI/INT_1000337/P1071789" xmlDataType="decimal"/>
    </xmlCellPr>
  </singleXmlCell>
  <singleXmlCell id="505" xr6:uid="{00000000-000C-0000-FFFF-FFFFE5010000}" r="I59" connectionId="0">
    <xmlCellPr id="1" xr6:uid="{00000000-0010-0000-E501-000001000000}" uniqueName="P1071790">
      <xmlPr mapId="2" xpath="/TFI-IZD-KI/INT_1000337/P1071790" xmlDataType="decimal"/>
    </xmlCellPr>
  </singleXmlCell>
  <singleXmlCell id="506" xr6:uid="{00000000-000C-0000-FFFF-FFFFE6010000}" r="H60" connectionId="0">
    <xmlCellPr id="1" xr6:uid="{00000000-0010-0000-E601-000001000000}" uniqueName="P1071791">
      <xmlPr mapId="2" xpath="/TFI-IZD-KI/INT_1000337/P1071791" xmlDataType="decimal"/>
    </xmlCellPr>
  </singleXmlCell>
  <singleXmlCell id="507" xr6:uid="{00000000-000C-0000-FFFF-FFFFE7010000}" r="I60" connectionId="0">
    <xmlCellPr id="1" xr6:uid="{00000000-0010-0000-E701-000001000000}" uniqueName="P1071792">
      <xmlPr mapId="2" xpath="/TFI-IZD-KI/INT_1000337/P1071792" xmlDataType="decimal"/>
    </xmlCellPr>
  </singleXmlCell>
  <singleXmlCell id="508" xr6:uid="{00000000-000C-0000-FFFF-FFFFE8010000}" r="H61" connectionId="0">
    <xmlCellPr id="1" xr6:uid="{00000000-0010-0000-E801-000001000000}" uniqueName="P1071793">
      <xmlPr mapId="2" xpath="/TFI-IZD-KI/INT_1000337/P1071793" xmlDataType="decimal"/>
    </xmlCellPr>
  </singleXmlCell>
  <singleXmlCell id="509" xr6:uid="{00000000-000C-0000-FFFF-FFFFE9010000}" r="I61" connectionId="0">
    <xmlCellPr id="1" xr6:uid="{00000000-0010-0000-E901-000001000000}" uniqueName="P1071794">
      <xmlPr mapId="2" xpath="/TFI-IZD-KI/INT_1000337/P1071794" xmlDataType="decimal"/>
    </xmlCellPr>
  </singleXmlCell>
  <singleXmlCell id="510" xr6:uid="{00000000-000C-0000-FFFF-FFFFEA010000}" r="H62" connectionId="0">
    <xmlCellPr id="1" xr6:uid="{00000000-0010-0000-EA01-000001000000}" uniqueName="P1071795">
      <xmlPr mapId="2" xpath="/TFI-IZD-KI/INT_1000337/P1071795" xmlDataType="decimal"/>
    </xmlCellPr>
  </singleXmlCell>
  <singleXmlCell id="511" xr6:uid="{00000000-000C-0000-FFFF-FFFFEB010000}" r="I62" connectionId="0">
    <xmlCellPr id="1" xr6:uid="{00000000-0010-0000-EB01-000001000000}" uniqueName="P1071796">
      <xmlPr mapId="2" xpath="/TFI-IZD-KI/INT_1000337/P1071796" xmlDataType="decimal"/>
    </xmlCellPr>
  </singleXmlCell>
  <singleXmlCell id="512" xr6:uid="{00000000-000C-0000-FFFF-FFFFEC010000}" r="H63" connectionId="0">
    <xmlCellPr id="1" xr6:uid="{00000000-0010-0000-EC01-000001000000}" uniqueName="P1071797">
      <xmlPr mapId="2" xpath="/TFI-IZD-KI/INT_1000337/P1071797" xmlDataType="decimal"/>
    </xmlCellPr>
  </singleXmlCell>
  <singleXmlCell id="513" xr6:uid="{00000000-000C-0000-FFFF-FFFFED010000}" r="I63" connectionId="0">
    <xmlCellPr id="1" xr6:uid="{00000000-0010-0000-ED01-000001000000}" uniqueName="P1071798">
      <xmlPr mapId="2"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14" xr6:uid="{00000000-000C-0000-FFFF-FFFFEE010000}" r="E6" connectionId="0">
    <xmlCellPr id="1" xr6:uid="{00000000-0010-0000-EE01-000001000000}" uniqueName="P1071799">
      <xmlPr mapId="2" xpath="/TFI-IZD-KI/IPK-KI_1000338/P1071799" xmlDataType="decimal"/>
    </xmlCellPr>
  </singleXmlCell>
  <singleXmlCell id="515" xr6:uid="{00000000-000C-0000-FFFF-FFFFEF010000}" r="F6" connectionId="0">
    <xmlCellPr id="1" xr6:uid="{00000000-0010-0000-EF01-000001000000}" uniqueName="P1071800">
      <xmlPr mapId="2" xpath="/TFI-IZD-KI/IPK-KI_1000338/P1071800" xmlDataType="decimal"/>
    </xmlCellPr>
  </singleXmlCell>
  <singleXmlCell id="516" xr6:uid="{00000000-000C-0000-FFFF-FFFFF0010000}" r="G6" connectionId="0">
    <xmlCellPr id="1" xr6:uid="{00000000-0010-0000-F001-000001000000}" uniqueName="P1071801">
      <xmlPr mapId="2" xpath="/TFI-IZD-KI/IPK-KI_1000338/P1071801" xmlDataType="decimal"/>
    </xmlCellPr>
  </singleXmlCell>
  <singleXmlCell id="517" xr6:uid="{00000000-000C-0000-FFFF-FFFFF1010000}" r="H6" connectionId="0">
    <xmlCellPr id="1" xr6:uid="{00000000-0010-0000-F101-000001000000}" uniqueName="P1071802">
      <xmlPr mapId="2" xpath="/TFI-IZD-KI/IPK-KI_1000338/P1071802" xmlDataType="decimal"/>
    </xmlCellPr>
  </singleXmlCell>
  <singleXmlCell id="518" xr6:uid="{00000000-000C-0000-FFFF-FFFFF2010000}" r="I6" connectionId="0">
    <xmlCellPr id="1" xr6:uid="{00000000-0010-0000-F201-000001000000}" uniqueName="P1071803">
      <xmlPr mapId="2" xpath="/TFI-IZD-KI/IPK-KI_1000338/P1071803" xmlDataType="decimal"/>
    </xmlCellPr>
  </singleXmlCell>
  <singleXmlCell id="519" xr6:uid="{00000000-000C-0000-FFFF-FFFFF3010000}" r="J6" connectionId="0">
    <xmlCellPr id="1" xr6:uid="{00000000-0010-0000-F301-000001000000}" uniqueName="P1071804">
      <xmlPr mapId="2" xpath="/TFI-IZD-KI/IPK-KI_1000338/P1071804" xmlDataType="decimal"/>
    </xmlCellPr>
  </singleXmlCell>
  <singleXmlCell id="520" xr6:uid="{00000000-000C-0000-FFFF-FFFFF4010000}" r="K6" connectionId="0">
    <xmlCellPr id="1" xr6:uid="{00000000-0010-0000-F401-000001000000}" uniqueName="P1071805">
      <xmlPr mapId="2" xpath="/TFI-IZD-KI/IPK-KI_1000338/P1071805" xmlDataType="decimal"/>
    </xmlCellPr>
  </singleXmlCell>
  <singleXmlCell id="521" xr6:uid="{00000000-000C-0000-FFFF-FFFFF5010000}" r="L6" connectionId="0">
    <xmlCellPr id="1" xr6:uid="{00000000-0010-0000-F501-000001000000}" uniqueName="P1071806">
      <xmlPr mapId="2" xpath="/TFI-IZD-KI/IPK-KI_1000338/P1071806" xmlDataType="decimal"/>
    </xmlCellPr>
  </singleXmlCell>
  <singleXmlCell id="522" xr6:uid="{00000000-000C-0000-FFFF-FFFFF6010000}" r="M6" connectionId="0">
    <xmlCellPr id="1" xr6:uid="{00000000-0010-0000-F601-000001000000}" uniqueName="P1071807">
      <xmlPr mapId="2" xpath="/TFI-IZD-KI/IPK-KI_1000338/P1071807" xmlDataType="decimal"/>
    </xmlCellPr>
  </singleXmlCell>
  <singleXmlCell id="523" xr6:uid="{00000000-000C-0000-FFFF-FFFFF7010000}" r="N6" connectionId="0">
    <xmlCellPr id="1" xr6:uid="{00000000-0010-0000-F701-000001000000}" uniqueName="P1071808">
      <xmlPr mapId="2" xpath="/TFI-IZD-KI/IPK-KI_1000338/P1071808" xmlDataType="decimal"/>
    </xmlCellPr>
  </singleXmlCell>
  <singleXmlCell id="524" xr6:uid="{00000000-000C-0000-FFFF-FFFFF8010000}" r="O6" connectionId="0">
    <xmlCellPr id="1" xr6:uid="{00000000-0010-0000-F801-000001000000}" uniqueName="P1071809">
      <xmlPr mapId="2" xpath="/TFI-IZD-KI/IPK-KI_1000338/P1071809" xmlDataType="decimal"/>
    </xmlCellPr>
  </singleXmlCell>
  <singleXmlCell id="525" xr6:uid="{00000000-000C-0000-FFFF-FFFFF9010000}" r="P6" connectionId="0">
    <xmlCellPr id="1" xr6:uid="{00000000-0010-0000-F901-000001000000}" uniqueName="P1071810">
      <xmlPr mapId="2" xpath="/TFI-IZD-KI/IPK-KI_1000338/P1071810" xmlDataType="decimal"/>
    </xmlCellPr>
  </singleXmlCell>
  <singleXmlCell id="526" xr6:uid="{00000000-000C-0000-FFFF-FFFFFA010000}" r="Q6" connectionId="0">
    <xmlCellPr id="1" xr6:uid="{00000000-0010-0000-FA01-000001000000}" uniqueName="P1071811">
      <xmlPr mapId="2" xpath="/TFI-IZD-KI/IPK-KI_1000338/P1071811" xmlDataType="decimal"/>
    </xmlCellPr>
  </singleXmlCell>
  <singleXmlCell id="527" xr6:uid="{00000000-000C-0000-FFFF-FFFFFB010000}" r="R6" connectionId="0">
    <xmlCellPr id="1" xr6:uid="{00000000-0010-0000-FB01-000001000000}" uniqueName="P1071812">
      <xmlPr mapId="2" xpath="/TFI-IZD-KI/IPK-KI_1000338/P1071812" xmlDataType="decimal"/>
    </xmlCellPr>
  </singleXmlCell>
  <singleXmlCell id="528" xr6:uid="{00000000-000C-0000-FFFF-FFFFFC010000}" r="E7" connectionId="0">
    <xmlCellPr id="1" xr6:uid="{00000000-0010-0000-FC01-000001000000}" uniqueName="P1071813">
      <xmlPr mapId="2" xpath="/TFI-IZD-KI/IPK-KI_1000338/P1071813" xmlDataType="decimal"/>
    </xmlCellPr>
  </singleXmlCell>
  <singleXmlCell id="529" xr6:uid="{00000000-000C-0000-FFFF-FFFFFD010000}" r="F7" connectionId="0">
    <xmlCellPr id="1" xr6:uid="{00000000-0010-0000-FD01-000001000000}" uniqueName="P1071814">
      <xmlPr mapId="2" xpath="/TFI-IZD-KI/IPK-KI_1000338/P1071814" xmlDataType="decimal"/>
    </xmlCellPr>
  </singleXmlCell>
  <singleXmlCell id="530" xr6:uid="{00000000-000C-0000-FFFF-FFFFFE010000}" r="G7" connectionId="0">
    <xmlCellPr id="1" xr6:uid="{00000000-0010-0000-FE01-000001000000}" uniqueName="P1071815">
      <xmlPr mapId="2" xpath="/TFI-IZD-KI/IPK-KI_1000338/P1071815" xmlDataType="decimal"/>
    </xmlCellPr>
  </singleXmlCell>
  <singleXmlCell id="531" xr6:uid="{00000000-000C-0000-FFFF-FFFFFF010000}" r="H7" connectionId="0">
    <xmlCellPr id="1" xr6:uid="{00000000-0010-0000-FF01-000001000000}" uniqueName="P1071816">
      <xmlPr mapId="2" xpath="/TFI-IZD-KI/IPK-KI_1000338/P1071816" xmlDataType="decimal"/>
    </xmlCellPr>
  </singleXmlCell>
  <singleXmlCell id="532" xr6:uid="{00000000-000C-0000-FFFF-FFFF00020000}" r="I7" connectionId="0">
    <xmlCellPr id="1" xr6:uid="{00000000-0010-0000-0002-000001000000}" uniqueName="P1071817">
      <xmlPr mapId="2" xpath="/TFI-IZD-KI/IPK-KI_1000338/P1071817" xmlDataType="decimal"/>
    </xmlCellPr>
  </singleXmlCell>
  <singleXmlCell id="533" xr6:uid="{00000000-000C-0000-FFFF-FFFF01020000}" r="J7" connectionId="0">
    <xmlCellPr id="1" xr6:uid="{00000000-0010-0000-0102-000001000000}" uniqueName="P1071818">
      <xmlPr mapId="2" xpath="/TFI-IZD-KI/IPK-KI_1000338/P1071818" xmlDataType="decimal"/>
    </xmlCellPr>
  </singleXmlCell>
  <singleXmlCell id="534" xr6:uid="{00000000-000C-0000-FFFF-FFFF02020000}" r="K7" connectionId="0">
    <xmlCellPr id="1" xr6:uid="{00000000-0010-0000-0202-000001000000}" uniqueName="P1071819">
      <xmlPr mapId="2" xpath="/TFI-IZD-KI/IPK-KI_1000338/P1071819" xmlDataType="decimal"/>
    </xmlCellPr>
  </singleXmlCell>
  <singleXmlCell id="535" xr6:uid="{00000000-000C-0000-FFFF-FFFF03020000}" r="L7" connectionId="0">
    <xmlCellPr id="1" xr6:uid="{00000000-0010-0000-0302-000001000000}" uniqueName="P1071820">
      <xmlPr mapId="2" xpath="/TFI-IZD-KI/IPK-KI_1000338/P1071820" xmlDataType="decimal"/>
    </xmlCellPr>
  </singleXmlCell>
  <singleXmlCell id="536" xr6:uid="{00000000-000C-0000-FFFF-FFFF04020000}" r="M7" connectionId="0">
    <xmlCellPr id="1" xr6:uid="{00000000-0010-0000-0402-000001000000}" uniqueName="P1071821">
      <xmlPr mapId="2" xpath="/TFI-IZD-KI/IPK-KI_1000338/P1071821" xmlDataType="decimal"/>
    </xmlCellPr>
  </singleXmlCell>
  <singleXmlCell id="537" xr6:uid="{00000000-000C-0000-FFFF-FFFF05020000}" r="N7" connectionId="0">
    <xmlCellPr id="1" xr6:uid="{00000000-0010-0000-0502-000001000000}" uniqueName="P1071822">
      <xmlPr mapId="2" xpath="/TFI-IZD-KI/IPK-KI_1000338/P1071822" xmlDataType="decimal"/>
    </xmlCellPr>
  </singleXmlCell>
  <singleXmlCell id="538" xr6:uid="{00000000-000C-0000-FFFF-FFFF06020000}" r="O7" connectionId="0">
    <xmlCellPr id="1" xr6:uid="{00000000-0010-0000-0602-000001000000}" uniqueName="P1071823">
      <xmlPr mapId="2" xpath="/TFI-IZD-KI/IPK-KI_1000338/P1071823" xmlDataType="decimal"/>
    </xmlCellPr>
  </singleXmlCell>
  <singleXmlCell id="539" xr6:uid="{00000000-000C-0000-FFFF-FFFF07020000}" r="P7" connectionId="0">
    <xmlCellPr id="1" xr6:uid="{00000000-0010-0000-0702-000001000000}" uniqueName="P1071824">
      <xmlPr mapId="2" xpath="/TFI-IZD-KI/IPK-KI_1000338/P1071824" xmlDataType="decimal"/>
    </xmlCellPr>
  </singleXmlCell>
  <singleXmlCell id="540" xr6:uid="{00000000-000C-0000-FFFF-FFFF08020000}" r="Q7" connectionId="0">
    <xmlCellPr id="1" xr6:uid="{00000000-0010-0000-0802-000001000000}" uniqueName="P1071825">
      <xmlPr mapId="2" xpath="/TFI-IZD-KI/IPK-KI_1000338/P1071825" xmlDataType="decimal"/>
    </xmlCellPr>
  </singleXmlCell>
  <singleXmlCell id="541" xr6:uid="{00000000-000C-0000-FFFF-FFFF09020000}" r="R7" connectionId="0">
    <xmlCellPr id="1" xr6:uid="{00000000-0010-0000-0902-000001000000}" uniqueName="P1071826">
      <xmlPr mapId="2" xpath="/TFI-IZD-KI/IPK-KI_1000338/P1071826" xmlDataType="decimal"/>
    </xmlCellPr>
  </singleXmlCell>
  <singleXmlCell id="542" xr6:uid="{00000000-000C-0000-FFFF-FFFF0A020000}" r="E8" connectionId="0">
    <xmlCellPr id="1" xr6:uid="{00000000-0010-0000-0A02-000001000000}" uniqueName="P1071827">
      <xmlPr mapId="2" xpath="/TFI-IZD-KI/IPK-KI_1000338/P1071827" xmlDataType="decimal"/>
    </xmlCellPr>
  </singleXmlCell>
  <singleXmlCell id="543" xr6:uid="{00000000-000C-0000-FFFF-FFFF0B020000}" r="F8" connectionId="0">
    <xmlCellPr id="1" xr6:uid="{00000000-0010-0000-0B02-000001000000}" uniqueName="P1071828">
      <xmlPr mapId="2" xpath="/TFI-IZD-KI/IPK-KI_1000338/P1071828" xmlDataType="decimal"/>
    </xmlCellPr>
  </singleXmlCell>
  <singleXmlCell id="544" xr6:uid="{00000000-000C-0000-FFFF-FFFF0C020000}" r="G8" connectionId="0">
    <xmlCellPr id="1" xr6:uid="{00000000-0010-0000-0C02-000001000000}" uniqueName="P1071829">
      <xmlPr mapId="2" xpath="/TFI-IZD-KI/IPK-KI_1000338/P1071829" xmlDataType="decimal"/>
    </xmlCellPr>
  </singleXmlCell>
  <singleXmlCell id="545" xr6:uid="{00000000-000C-0000-FFFF-FFFF0D020000}" r="H8" connectionId="0">
    <xmlCellPr id="1" xr6:uid="{00000000-0010-0000-0D02-000001000000}" uniqueName="P1071830">
      <xmlPr mapId="2" xpath="/TFI-IZD-KI/IPK-KI_1000338/P1071830" xmlDataType="decimal"/>
    </xmlCellPr>
  </singleXmlCell>
  <singleXmlCell id="546" xr6:uid="{00000000-000C-0000-FFFF-FFFF0E020000}" r="I8" connectionId="0">
    <xmlCellPr id="1" xr6:uid="{00000000-0010-0000-0E02-000001000000}" uniqueName="P1071831">
      <xmlPr mapId="2" xpath="/TFI-IZD-KI/IPK-KI_1000338/P1071831" xmlDataType="decimal"/>
    </xmlCellPr>
  </singleXmlCell>
  <singleXmlCell id="547" xr6:uid="{00000000-000C-0000-FFFF-FFFF0F020000}" r="J8" connectionId="0">
    <xmlCellPr id="1" xr6:uid="{00000000-0010-0000-0F02-000001000000}" uniqueName="P1071832">
      <xmlPr mapId="2" xpath="/TFI-IZD-KI/IPK-KI_1000338/P1071832" xmlDataType="decimal"/>
    </xmlCellPr>
  </singleXmlCell>
  <singleXmlCell id="548" xr6:uid="{00000000-000C-0000-FFFF-FFFF10020000}" r="K8" connectionId="0">
    <xmlCellPr id="1" xr6:uid="{00000000-0010-0000-1002-000001000000}" uniqueName="P1071833">
      <xmlPr mapId="2" xpath="/TFI-IZD-KI/IPK-KI_1000338/P1071833" xmlDataType="decimal"/>
    </xmlCellPr>
  </singleXmlCell>
  <singleXmlCell id="549" xr6:uid="{00000000-000C-0000-FFFF-FFFF11020000}" r="L8" connectionId="0">
    <xmlCellPr id="1" xr6:uid="{00000000-0010-0000-1102-000001000000}" uniqueName="P1071834">
      <xmlPr mapId="2" xpath="/TFI-IZD-KI/IPK-KI_1000338/P1071834" xmlDataType="decimal"/>
    </xmlCellPr>
  </singleXmlCell>
  <singleXmlCell id="550" xr6:uid="{00000000-000C-0000-FFFF-FFFF12020000}" r="M8" connectionId="0">
    <xmlCellPr id="1" xr6:uid="{00000000-0010-0000-1202-000001000000}" uniqueName="P1071835">
      <xmlPr mapId="2" xpath="/TFI-IZD-KI/IPK-KI_1000338/P1071835" xmlDataType="decimal"/>
    </xmlCellPr>
  </singleXmlCell>
  <singleXmlCell id="551" xr6:uid="{00000000-000C-0000-FFFF-FFFF13020000}" r="N8" connectionId="0">
    <xmlCellPr id="1" xr6:uid="{00000000-0010-0000-1302-000001000000}" uniqueName="P1071836">
      <xmlPr mapId="2" xpath="/TFI-IZD-KI/IPK-KI_1000338/P1071836" xmlDataType="decimal"/>
    </xmlCellPr>
  </singleXmlCell>
  <singleXmlCell id="552" xr6:uid="{00000000-000C-0000-FFFF-FFFF14020000}" r="O8" connectionId="0">
    <xmlCellPr id="1" xr6:uid="{00000000-0010-0000-1402-000001000000}" uniqueName="P1071837">
      <xmlPr mapId="2" xpath="/TFI-IZD-KI/IPK-KI_1000338/P1071837" xmlDataType="decimal"/>
    </xmlCellPr>
  </singleXmlCell>
  <singleXmlCell id="553" xr6:uid="{00000000-000C-0000-FFFF-FFFF15020000}" r="P8" connectionId="0">
    <xmlCellPr id="1" xr6:uid="{00000000-0010-0000-1502-000001000000}" uniqueName="P1071838">
      <xmlPr mapId="2" xpath="/TFI-IZD-KI/IPK-KI_1000338/P1071838" xmlDataType="decimal"/>
    </xmlCellPr>
  </singleXmlCell>
  <singleXmlCell id="554" xr6:uid="{00000000-000C-0000-FFFF-FFFF16020000}" r="Q8" connectionId="0">
    <xmlCellPr id="1" xr6:uid="{00000000-0010-0000-1602-000001000000}" uniqueName="P1071839">
      <xmlPr mapId="2" xpath="/TFI-IZD-KI/IPK-KI_1000338/P1071839" xmlDataType="decimal"/>
    </xmlCellPr>
  </singleXmlCell>
  <singleXmlCell id="555" xr6:uid="{00000000-000C-0000-FFFF-FFFF17020000}" r="R8" connectionId="0">
    <xmlCellPr id="1" xr6:uid="{00000000-0010-0000-1702-000001000000}" uniqueName="P1071840">
      <xmlPr mapId="2" xpath="/TFI-IZD-KI/IPK-KI_1000338/P1071840" xmlDataType="decimal"/>
    </xmlCellPr>
  </singleXmlCell>
  <singleXmlCell id="556" xr6:uid="{00000000-000C-0000-FFFF-FFFF18020000}" r="E9" connectionId="0">
    <xmlCellPr id="1" xr6:uid="{00000000-0010-0000-1802-000001000000}" uniqueName="P1071841">
      <xmlPr mapId="2" xpath="/TFI-IZD-KI/IPK-KI_1000338/P1071841" xmlDataType="decimal"/>
    </xmlCellPr>
  </singleXmlCell>
  <singleXmlCell id="557" xr6:uid="{00000000-000C-0000-FFFF-FFFF19020000}" r="F9" connectionId="0">
    <xmlCellPr id="1" xr6:uid="{00000000-0010-0000-1902-000001000000}" uniqueName="P1071842">
      <xmlPr mapId="2" xpath="/TFI-IZD-KI/IPK-KI_1000338/P1071842" xmlDataType="decimal"/>
    </xmlCellPr>
  </singleXmlCell>
  <singleXmlCell id="558" xr6:uid="{00000000-000C-0000-FFFF-FFFF1A020000}" r="G9" connectionId="0">
    <xmlCellPr id="1" xr6:uid="{00000000-0010-0000-1A02-000001000000}" uniqueName="P1071843">
      <xmlPr mapId="2" xpath="/TFI-IZD-KI/IPK-KI_1000338/P1071843" xmlDataType="decimal"/>
    </xmlCellPr>
  </singleXmlCell>
  <singleXmlCell id="559" xr6:uid="{00000000-000C-0000-FFFF-FFFF1B020000}" r="H9" connectionId="0">
    <xmlCellPr id="1" xr6:uid="{00000000-0010-0000-1B02-000001000000}" uniqueName="P1071844">
      <xmlPr mapId="2" xpath="/TFI-IZD-KI/IPK-KI_1000338/P1071844" xmlDataType="decimal"/>
    </xmlCellPr>
  </singleXmlCell>
  <singleXmlCell id="560" xr6:uid="{00000000-000C-0000-FFFF-FFFF1C020000}" r="I9" connectionId="0">
    <xmlCellPr id="1" xr6:uid="{00000000-0010-0000-1C02-000001000000}" uniqueName="P1071845">
      <xmlPr mapId="2" xpath="/TFI-IZD-KI/IPK-KI_1000338/P1071845" xmlDataType="decimal"/>
    </xmlCellPr>
  </singleXmlCell>
  <singleXmlCell id="561" xr6:uid="{00000000-000C-0000-FFFF-FFFF1D020000}" r="J9" connectionId="0">
    <xmlCellPr id="1" xr6:uid="{00000000-0010-0000-1D02-000001000000}" uniqueName="P1071846">
      <xmlPr mapId="2" xpath="/TFI-IZD-KI/IPK-KI_1000338/P1071846" xmlDataType="decimal"/>
    </xmlCellPr>
  </singleXmlCell>
  <singleXmlCell id="562" xr6:uid="{00000000-000C-0000-FFFF-FFFF1E020000}" r="K9" connectionId="0">
    <xmlCellPr id="1" xr6:uid="{00000000-0010-0000-1E02-000001000000}" uniqueName="P1071847">
      <xmlPr mapId="2" xpath="/TFI-IZD-KI/IPK-KI_1000338/P1071847" xmlDataType="decimal"/>
    </xmlCellPr>
  </singleXmlCell>
  <singleXmlCell id="563" xr6:uid="{00000000-000C-0000-FFFF-FFFF1F020000}" r="L9" connectionId="0">
    <xmlCellPr id="1" xr6:uid="{00000000-0010-0000-1F02-000001000000}" uniqueName="P1071848">
      <xmlPr mapId="2" xpath="/TFI-IZD-KI/IPK-KI_1000338/P1071848" xmlDataType="decimal"/>
    </xmlCellPr>
  </singleXmlCell>
  <singleXmlCell id="564" xr6:uid="{00000000-000C-0000-FFFF-FFFF20020000}" r="M9" connectionId="0">
    <xmlCellPr id="1" xr6:uid="{00000000-0010-0000-2002-000001000000}" uniqueName="P1071849">
      <xmlPr mapId="2" xpath="/TFI-IZD-KI/IPK-KI_1000338/P1071849" xmlDataType="decimal"/>
    </xmlCellPr>
  </singleXmlCell>
  <singleXmlCell id="565" xr6:uid="{00000000-000C-0000-FFFF-FFFF21020000}" r="N9" connectionId="0">
    <xmlCellPr id="1" xr6:uid="{00000000-0010-0000-2102-000001000000}" uniqueName="P1071850">
      <xmlPr mapId="2" xpath="/TFI-IZD-KI/IPK-KI_1000338/P1071850" xmlDataType="decimal"/>
    </xmlCellPr>
  </singleXmlCell>
  <singleXmlCell id="566" xr6:uid="{00000000-000C-0000-FFFF-FFFF22020000}" r="O9" connectionId="0">
    <xmlCellPr id="1" xr6:uid="{00000000-0010-0000-2202-000001000000}" uniqueName="P1071851">
      <xmlPr mapId="2" xpath="/TFI-IZD-KI/IPK-KI_1000338/P1071851" xmlDataType="decimal"/>
    </xmlCellPr>
  </singleXmlCell>
  <singleXmlCell id="567" xr6:uid="{00000000-000C-0000-FFFF-FFFF23020000}" r="P9" connectionId="0">
    <xmlCellPr id="1" xr6:uid="{00000000-0010-0000-2302-000001000000}" uniqueName="P1071852">
      <xmlPr mapId="2" xpath="/TFI-IZD-KI/IPK-KI_1000338/P1071852" xmlDataType="decimal"/>
    </xmlCellPr>
  </singleXmlCell>
  <singleXmlCell id="568" xr6:uid="{00000000-000C-0000-FFFF-FFFF24020000}" r="Q9" connectionId="0">
    <xmlCellPr id="1" xr6:uid="{00000000-0010-0000-2402-000001000000}" uniqueName="P1071853">
      <xmlPr mapId="2" xpath="/TFI-IZD-KI/IPK-KI_1000338/P1071853" xmlDataType="decimal"/>
    </xmlCellPr>
  </singleXmlCell>
  <singleXmlCell id="569" xr6:uid="{00000000-000C-0000-FFFF-FFFF25020000}" r="R9" connectionId="0">
    <xmlCellPr id="1" xr6:uid="{00000000-0010-0000-2502-000001000000}" uniqueName="P1071854">
      <xmlPr mapId="2" xpath="/TFI-IZD-KI/IPK-KI_1000338/P1071854" xmlDataType="decimal"/>
    </xmlCellPr>
  </singleXmlCell>
  <singleXmlCell id="570" xr6:uid="{00000000-000C-0000-FFFF-FFFF26020000}" r="E10" connectionId="0">
    <xmlCellPr id="1" xr6:uid="{00000000-0010-0000-2602-000001000000}" uniqueName="P1071855">
      <xmlPr mapId="2" xpath="/TFI-IZD-KI/IPK-KI_1000338/P1071855" xmlDataType="decimal"/>
    </xmlCellPr>
  </singleXmlCell>
  <singleXmlCell id="571" xr6:uid="{00000000-000C-0000-FFFF-FFFF27020000}" r="F10" connectionId="0">
    <xmlCellPr id="1" xr6:uid="{00000000-0010-0000-2702-000001000000}" uniqueName="P1071856">
      <xmlPr mapId="2" xpath="/TFI-IZD-KI/IPK-KI_1000338/P1071856" xmlDataType="decimal"/>
    </xmlCellPr>
  </singleXmlCell>
  <singleXmlCell id="572" xr6:uid="{00000000-000C-0000-FFFF-FFFF28020000}" r="G10" connectionId="0">
    <xmlCellPr id="1" xr6:uid="{00000000-0010-0000-2802-000001000000}" uniqueName="P1071857">
      <xmlPr mapId="2" xpath="/TFI-IZD-KI/IPK-KI_1000338/P1071857" xmlDataType="decimal"/>
    </xmlCellPr>
  </singleXmlCell>
  <singleXmlCell id="573" xr6:uid="{00000000-000C-0000-FFFF-FFFF29020000}" r="H10" connectionId="0">
    <xmlCellPr id="1" xr6:uid="{00000000-0010-0000-2902-000001000000}" uniqueName="P1071858">
      <xmlPr mapId="2" xpath="/TFI-IZD-KI/IPK-KI_1000338/P1071858" xmlDataType="decimal"/>
    </xmlCellPr>
  </singleXmlCell>
  <singleXmlCell id="574" xr6:uid="{00000000-000C-0000-FFFF-FFFF2A020000}" r="I10" connectionId="0">
    <xmlCellPr id="1" xr6:uid="{00000000-0010-0000-2A02-000001000000}" uniqueName="P1071859">
      <xmlPr mapId="2" xpath="/TFI-IZD-KI/IPK-KI_1000338/P1071859" xmlDataType="decimal"/>
    </xmlCellPr>
  </singleXmlCell>
  <singleXmlCell id="575" xr6:uid="{00000000-000C-0000-FFFF-FFFF2B020000}" r="J10" connectionId="0">
    <xmlCellPr id="1" xr6:uid="{00000000-0010-0000-2B02-000001000000}" uniqueName="P1071860">
      <xmlPr mapId="2" xpath="/TFI-IZD-KI/IPK-KI_1000338/P1071860" xmlDataType="decimal"/>
    </xmlCellPr>
  </singleXmlCell>
  <singleXmlCell id="576" xr6:uid="{00000000-000C-0000-FFFF-FFFF2C020000}" r="K10" connectionId="0">
    <xmlCellPr id="1" xr6:uid="{00000000-0010-0000-2C02-000001000000}" uniqueName="P1071861">
      <xmlPr mapId="2" xpath="/TFI-IZD-KI/IPK-KI_1000338/P1071861" xmlDataType="decimal"/>
    </xmlCellPr>
  </singleXmlCell>
  <singleXmlCell id="577" xr6:uid="{00000000-000C-0000-FFFF-FFFF2D020000}" r="L10" connectionId="0">
    <xmlCellPr id="1" xr6:uid="{00000000-0010-0000-2D02-000001000000}" uniqueName="P1071862">
      <xmlPr mapId="2" xpath="/TFI-IZD-KI/IPK-KI_1000338/P1071862" xmlDataType="decimal"/>
    </xmlCellPr>
  </singleXmlCell>
  <singleXmlCell id="578" xr6:uid="{00000000-000C-0000-FFFF-FFFF2E020000}" r="M10" connectionId="0">
    <xmlCellPr id="1" xr6:uid="{00000000-0010-0000-2E02-000001000000}" uniqueName="P1071863">
      <xmlPr mapId="2" xpath="/TFI-IZD-KI/IPK-KI_1000338/P1071863" xmlDataType="decimal"/>
    </xmlCellPr>
  </singleXmlCell>
  <singleXmlCell id="579" xr6:uid="{00000000-000C-0000-FFFF-FFFF2F020000}" r="N10" connectionId="0">
    <xmlCellPr id="1" xr6:uid="{00000000-0010-0000-2F02-000001000000}" uniqueName="P1071864">
      <xmlPr mapId="2" xpath="/TFI-IZD-KI/IPK-KI_1000338/P1071864" xmlDataType="decimal"/>
    </xmlCellPr>
  </singleXmlCell>
  <singleXmlCell id="580" xr6:uid="{00000000-000C-0000-FFFF-FFFF30020000}" r="O10" connectionId="0">
    <xmlCellPr id="1" xr6:uid="{00000000-0010-0000-3002-000001000000}" uniqueName="P1071865">
      <xmlPr mapId="2" xpath="/TFI-IZD-KI/IPK-KI_1000338/P1071865" xmlDataType="decimal"/>
    </xmlCellPr>
  </singleXmlCell>
  <singleXmlCell id="581" xr6:uid="{00000000-000C-0000-FFFF-FFFF31020000}" r="P10" connectionId="0">
    <xmlCellPr id="1" xr6:uid="{00000000-0010-0000-3102-000001000000}" uniqueName="P1071866">
      <xmlPr mapId="2" xpath="/TFI-IZD-KI/IPK-KI_1000338/P1071866" xmlDataType="decimal"/>
    </xmlCellPr>
  </singleXmlCell>
  <singleXmlCell id="582" xr6:uid="{00000000-000C-0000-FFFF-FFFF32020000}" r="Q10" connectionId="0">
    <xmlCellPr id="1" xr6:uid="{00000000-0010-0000-3202-000001000000}" uniqueName="P1071867">
      <xmlPr mapId="2" xpath="/TFI-IZD-KI/IPK-KI_1000338/P1071867" xmlDataType="decimal"/>
    </xmlCellPr>
  </singleXmlCell>
  <singleXmlCell id="583" xr6:uid="{00000000-000C-0000-FFFF-FFFF33020000}" r="R10" connectionId="0">
    <xmlCellPr id="1" xr6:uid="{00000000-0010-0000-3302-000001000000}" uniqueName="P1071868">
      <xmlPr mapId="2" xpath="/TFI-IZD-KI/IPK-KI_1000338/P1071868" xmlDataType="decimal"/>
    </xmlCellPr>
  </singleXmlCell>
  <singleXmlCell id="584" xr6:uid="{00000000-000C-0000-FFFF-FFFF34020000}" r="E11" connectionId="0">
    <xmlCellPr id="1" xr6:uid="{00000000-0010-0000-3402-000001000000}" uniqueName="P1071869">
      <xmlPr mapId="2" xpath="/TFI-IZD-KI/IPK-KI_1000338/P1071869" xmlDataType="decimal"/>
    </xmlCellPr>
  </singleXmlCell>
  <singleXmlCell id="585" xr6:uid="{00000000-000C-0000-FFFF-FFFF35020000}" r="F11" connectionId="0">
    <xmlCellPr id="1" xr6:uid="{00000000-0010-0000-3502-000001000000}" uniqueName="P1071870">
      <xmlPr mapId="2" xpath="/TFI-IZD-KI/IPK-KI_1000338/P1071870" xmlDataType="decimal"/>
    </xmlCellPr>
  </singleXmlCell>
  <singleXmlCell id="586" xr6:uid="{00000000-000C-0000-FFFF-FFFF36020000}" r="G11" connectionId="0">
    <xmlCellPr id="1" xr6:uid="{00000000-0010-0000-3602-000001000000}" uniqueName="P1071871">
      <xmlPr mapId="2" xpath="/TFI-IZD-KI/IPK-KI_1000338/P1071871" xmlDataType="decimal"/>
    </xmlCellPr>
  </singleXmlCell>
  <singleXmlCell id="587" xr6:uid="{00000000-000C-0000-FFFF-FFFF37020000}" r="H11" connectionId="0">
    <xmlCellPr id="1" xr6:uid="{00000000-0010-0000-3702-000001000000}" uniqueName="P1071872">
      <xmlPr mapId="2" xpath="/TFI-IZD-KI/IPK-KI_1000338/P1071872" xmlDataType="decimal"/>
    </xmlCellPr>
  </singleXmlCell>
  <singleXmlCell id="588" xr6:uid="{00000000-000C-0000-FFFF-FFFF38020000}" r="I11" connectionId="0">
    <xmlCellPr id="1" xr6:uid="{00000000-0010-0000-3802-000001000000}" uniqueName="P1071873">
      <xmlPr mapId="2" xpath="/TFI-IZD-KI/IPK-KI_1000338/P1071873" xmlDataType="decimal"/>
    </xmlCellPr>
  </singleXmlCell>
  <singleXmlCell id="589" xr6:uid="{00000000-000C-0000-FFFF-FFFF39020000}" r="J11" connectionId="0">
    <xmlCellPr id="1" xr6:uid="{00000000-0010-0000-3902-000001000000}" uniqueName="P1071874">
      <xmlPr mapId="2" xpath="/TFI-IZD-KI/IPK-KI_1000338/P1071874" xmlDataType="decimal"/>
    </xmlCellPr>
  </singleXmlCell>
  <singleXmlCell id="590" xr6:uid="{00000000-000C-0000-FFFF-FFFF3A020000}" r="K11" connectionId="0">
    <xmlCellPr id="1" xr6:uid="{00000000-0010-0000-3A02-000001000000}" uniqueName="P1071875">
      <xmlPr mapId="2" xpath="/TFI-IZD-KI/IPK-KI_1000338/P1071875" xmlDataType="decimal"/>
    </xmlCellPr>
  </singleXmlCell>
  <singleXmlCell id="591" xr6:uid="{00000000-000C-0000-FFFF-FFFF3B020000}" r="L11" connectionId="0">
    <xmlCellPr id="1" xr6:uid="{00000000-0010-0000-3B02-000001000000}" uniqueName="P1071876">
      <xmlPr mapId="2" xpath="/TFI-IZD-KI/IPK-KI_1000338/P1071876" xmlDataType="decimal"/>
    </xmlCellPr>
  </singleXmlCell>
  <singleXmlCell id="592" xr6:uid="{00000000-000C-0000-FFFF-FFFF3C020000}" r="M11" connectionId="0">
    <xmlCellPr id="1" xr6:uid="{00000000-0010-0000-3C02-000001000000}" uniqueName="P1071877">
      <xmlPr mapId="2" xpath="/TFI-IZD-KI/IPK-KI_1000338/P1071877" xmlDataType="decimal"/>
    </xmlCellPr>
  </singleXmlCell>
  <singleXmlCell id="593" xr6:uid="{00000000-000C-0000-FFFF-FFFF3D020000}" r="N11" connectionId="0">
    <xmlCellPr id="1" xr6:uid="{00000000-0010-0000-3D02-000001000000}" uniqueName="P1071878">
      <xmlPr mapId="2" xpath="/TFI-IZD-KI/IPK-KI_1000338/P1071878" xmlDataType="decimal"/>
    </xmlCellPr>
  </singleXmlCell>
  <singleXmlCell id="594" xr6:uid="{00000000-000C-0000-FFFF-FFFF3E020000}" r="O11" connectionId="0">
    <xmlCellPr id="1" xr6:uid="{00000000-0010-0000-3E02-000001000000}" uniqueName="P1071879">
      <xmlPr mapId="2" xpath="/TFI-IZD-KI/IPK-KI_1000338/P1071879" xmlDataType="decimal"/>
    </xmlCellPr>
  </singleXmlCell>
  <singleXmlCell id="595" xr6:uid="{00000000-000C-0000-FFFF-FFFF3F020000}" r="P11" connectionId="0">
    <xmlCellPr id="1" xr6:uid="{00000000-0010-0000-3F02-000001000000}" uniqueName="P1071880">
      <xmlPr mapId="2" xpath="/TFI-IZD-KI/IPK-KI_1000338/P1071880" xmlDataType="decimal"/>
    </xmlCellPr>
  </singleXmlCell>
  <singleXmlCell id="596" xr6:uid="{00000000-000C-0000-FFFF-FFFF40020000}" r="Q11" connectionId="0">
    <xmlCellPr id="1" xr6:uid="{00000000-0010-0000-4002-000001000000}" uniqueName="P1071881">
      <xmlPr mapId="2" xpath="/TFI-IZD-KI/IPK-KI_1000338/P1071881" xmlDataType="decimal"/>
    </xmlCellPr>
  </singleXmlCell>
  <singleXmlCell id="597" xr6:uid="{00000000-000C-0000-FFFF-FFFF41020000}" r="R11" connectionId="0">
    <xmlCellPr id="1" xr6:uid="{00000000-0010-0000-4102-000001000000}" uniqueName="P1071882">
      <xmlPr mapId="2" xpath="/TFI-IZD-KI/IPK-KI_1000338/P1071882" xmlDataType="decimal"/>
    </xmlCellPr>
  </singleXmlCell>
  <singleXmlCell id="598" xr6:uid="{00000000-000C-0000-FFFF-FFFF42020000}" r="E12" connectionId="0">
    <xmlCellPr id="1" xr6:uid="{00000000-0010-0000-4202-000001000000}" uniqueName="P1071883">
      <xmlPr mapId="2" xpath="/TFI-IZD-KI/IPK-KI_1000338/P1071883" xmlDataType="decimal"/>
    </xmlCellPr>
  </singleXmlCell>
  <singleXmlCell id="599" xr6:uid="{00000000-000C-0000-FFFF-FFFF43020000}" r="F12" connectionId="0">
    <xmlCellPr id="1" xr6:uid="{00000000-0010-0000-4302-000001000000}" uniqueName="P1071884">
      <xmlPr mapId="2" xpath="/TFI-IZD-KI/IPK-KI_1000338/P1071884" xmlDataType="decimal"/>
    </xmlCellPr>
  </singleXmlCell>
  <singleXmlCell id="600" xr6:uid="{00000000-000C-0000-FFFF-FFFF44020000}" r="G12" connectionId="0">
    <xmlCellPr id="1" xr6:uid="{00000000-0010-0000-4402-000001000000}" uniqueName="P1071885">
      <xmlPr mapId="2" xpath="/TFI-IZD-KI/IPK-KI_1000338/P1071885" xmlDataType="decimal"/>
    </xmlCellPr>
  </singleXmlCell>
  <singleXmlCell id="601" xr6:uid="{00000000-000C-0000-FFFF-FFFF45020000}" r="H12" connectionId="0">
    <xmlCellPr id="1" xr6:uid="{00000000-0010-0000-4502-000001000000}" uniqueName="P1071886">
      <xmlPr mapId="2" xpath="/TFI-IZD-KI/IPK-KI_1000338/P1071886" xmlDataType="decimal"/>
    </xmlCellPr>
  </singleXmlCell>
  <singleXmlCell id="602" xr6:uid="{00000000-000C-0000-FFFF-FFFF46020000}" r="I12" connectionId="0">
    <xmlCellPr id="1" xr6:uid="{00000000-0010-0000-4602-000001000000}" uniqueName="P1071887">
      <xmlPr mapId="2" xpath="/TFI-IZD-KI/IPK-KI_1000338/P1071887" xmlDataType="decimal"/>
    </xmlCellPr>
  </singleXmlCell>
  <singleXmlCell id="603" xr6:uid="{00000000-000C-0000-FFFF-FFFF47020000}" r="J12" connectionId="0">
    <xmlCellPr id="1" xr6:uid="{00000000-0010-0000-4702-000001000000}" uniqueName="P1071888">
      <xmlPr mapId="2" xpath="/TFI-IZD-KI/IPK-KI_1000338/P1071888" xmlDataType="decimal"/>
    </xmlCellPr>
  </singleXmlCell>
  <singleXmlCell id="604" xr6:uid="{00000000-000C-0000-FFFF-FFFF48020000}" r="K12" connectionId="0">
    <xmlCellPr id="1" xr6:uid="{00000000-0010-0000-4802-000001000000}" uniqueName="P1071889">
      <xmlPr mapId="2" xpath="/TFI-IZD-KI/IPK-KI_1000338/P1071889" xmlDataType="decimal"/>
    </xmlCellPr>
  </singleXmlCell>
  <singleXmlCell id="605" xr6:uid="{00000000-000C-0000-FFFF-FFFF49020000}" r="L12" connectionId="0">
    <xmlCellPr id="1" xr6:uid="{00000000-0010-0000-4902-000001000000}" uniqueName="P1071890">
      <xmlPr mapId="2" xpath="/TFI-IZD-KI/IPK-KI_1000338/P1071890" xmlDataType="decimal"/>
    </xmlCellPr>
  </singleXmlCell>
  <singleXmlCell id="606" xr6:uid="{00000000-000C-0000-FFFF-FFFF4A020000}" r="M12" connectionId="0">
    <xmlCellPr id="1" xr6:uid="{00000000-0010-0000-4A02-000001000000}" uniqueName="P1071891">
      <xmlPr mapId="2" xpath="/TFI-IZD-KI/IPK-KI_1000338/P1071891" xmlDataType="decimal"/>
    </xmlCellPr>
  </singleXmlCell>
  <singleXmlCell id="607" xr6:uid="{00000000-000C-0000-FFFF-FFFF4B020000}" r="N12" connectionId="0">
    <xmlCellPr id="1" xr6:uid="{00000000-0010-0000-4B02-000001000000}" uniqueName="P1071892">
      <xmlPr mapId="2" xpath="/TFI-IZD-KI/IPK-KI_1000338/P1071892" xmlDataType="decimal"/>
    </xmlCellPr>
  </singleXmlCell>
  <singleXmlCell id="608" xr6:uid="{00000000-000C-0000-FFFF-FFFF4C020000}" r="O12" connectionId="0">
    <xmlCellPr id="1" xr6:uid="{00000000-0010-0000-4C02-000001000000}" uniqueName="P1071893">
      <xmlPr mapId="2" xpath="/TFI-IZD-KI/IPK-KI_1000338/P1071893" xmlDataType="decimal"/>
    </xmlCellPr>
  </singleXmlCell>
  <singleXmlCell id="609" xr6:uid="{00000000-000C-0000-FFFF-FFFF4D020000}" r="P12" connectionId="0">
    <xmlCellPr id="1" xr6:uid="{00000000-0010-0000-4D02-000001000000}" uniqueName="P1071894">
      <xmlPr mapId="2" xpath="/TFI-IZD-KI/IPK-KI_1000338/P1071894" xmlDataType="decimal"/>
    </xmlCellPr>
  </singleXmlCell>
  <singleXmlCell id="610" xr6:uid="{00000000-000C-0000-FFFF-FFFF4E020000}" r="Q12" connectionId="0">
    <xmlCellPr id="1" xr6:uid="{00000000-0010-0000-4E02-000001000000}" uniqueName="P1071895">
      <xmlPr mapId="2" xpath="/TFI-IZD-KI/IPK-KI_1000338/P1071895" xmlDataType="decimal"/>
    </xmlCellPr>
  </singleXmlCell>
  <singleXmlCell id="611" xr6:uid="{00000000-000C-0000-FFFF-FFFF4F020000}" r="R12" connectionId="0">
    <xmlCellPr id="1" xr6:uid="{00000000-0010-0000-4F02-000001000000}" uniqueName="P1071896">
      <xmlPr mapId="2" xpath="/TFI-IZD-KI/IPK-KI_1000338/P1071896" xmlDataType="decimal"/>
    </xmlCellPr>
  </singleXmlCell>
  <singleXmlCell id="612" xr6:uid="{00000000-000C-0000-FFFF-FFFF50020000}" r="E13" connectionId="0">
    <xmlCellPr id="1" xr6:uid="{00000000-0010-0000-5002-000001000000}" uniqueName="P1071897">
      <xmlPr mapId="2" xpath="/TFI-IZD-KI/IPK-KI_1000338/P1071897" xmlDataType="decimal"/>
    </xmlCellPr>
  </singleXmlCell>
  <singleXmlCell id="613" xr6:uid="{00000000-000C-0000-FFFF-FFFF51020000}" r="F13" connectionId="0">
    <xmlCellPr id="1" xr6:uid="{00000000-0010-0000-5102-000001000000}" uniqueName="P1071898">
      <xmlPr mapId="2" xpath="/TFI-IZD-KI/IPK-KI_1000338/P1071898" xmlDataType="decimal"/>
    </xmlCellPr>
  </singleXmlCell>
  <singleXmlCell id="614" xr6:uid="{00000000-000C-0000-FFFF-FFFF52020000}" r="G13" connectionId="0">
    <xmlCellPr id="1" xr6:uid="{00000000-0010-0000-5202-000001000000}" uniqueName="P1071899">
      <xmlPr mapId="2" xpath="/TFI-IZD-KI/IPK-KI_1000338/P1071899" xmlDataType="decimal"/>
    </xmlCellPr>
  </singleXmlCell>
  <singleXmlCell id="615" xr6:uid="{00000000-000C-0000-FFFF-FFFF53020000}" r="H13" connectionId="0">
    <xmlCellPr id="1" xr6:uid="{00000000-0010-0000-5302-000001000000}" uniqueName="P1071900">
      <xmlPr mapId="2" xpath="/TFI-IZD-KI/IPK-KI_1000338/P1071900" xmlDataType="decimal"/>
    </xmlCellPr>
  </singleXmlCell>
  <singleXmlCell id="616" xr6:uid="{00000000-000C-0000-FFFF-FFFF54020000}" r="I13" connectionId="0">
    <xmlCellPr id="1" xr6:uid="{00000000-0010-0000-5402-000001000000}" uniqueName="P1071901">
      <xmlPr mapId="2" xpath="/TFI-IZD-KI/IPK-KI_1000338/P1071901" xmlDataType="decimal"/>
    </xmlCellPr>
  </singleXmlCell>
  <singleXmlCell id="617" xr6:uid="{00000000-000C-0000-FFFF-FFFF55020000}" r="J13" connectionId="0">
    <xmlCellPr id="1" xr6:uid="{00000000-0010-0000-5502-000001000000}" uniqueName="P1071902">
      <xmlPr mapId="2" xpath="/TFI-IZD-KI/IPK-KI_1000338/P1071902" xmlDataType="decimal"/>
    </xmlCellPr>
  </singleXmlCell>
  <singleXmlCell id="618" xr6:uid="{00000000-000C-0000-FFFF-FFFF56020000}" r="K13" connectionId="0">
    <xmlCellPr id="1" xr6:uid="{00000000-0010-0000-5602-000001000000}" uniqueName="P1071903">
      <xmlPr mapId="2" xpath="/TFI-IZD-KI/IPK-KI_1000338/P1071903" xmlDataType="decimal"/>
    </xmlCellPr>
  </singleXmlCell>
  <singleXmlCell id="619" xr6:uid="{00000000-000C-0000-FFFF-FFFF57020000}" r="L13" connectionId="0">
    <xmlCellPr id="1" xr6:uid="{00000000-0010-0000-5702-000001000000}" uniqueName="P1071904">
      <xmlPr mapId="2" xpath="/TFI-IZD-KI/IPK-KI_1000338/P1071904" xmlDataType="decimal"/>
    </xmlCellPr>
  </singleXmlCell>
  <singleXmlCell id="620" xr6:uid="{00000000-000C-0000-FFFF-FFFF58020000}" r="M13" connectionId="0">
    <xmlCellPr id="1" xr6:uid="{00000000-0010-0000-5802-000001000000}" uniqueName="P1071905">
      <xmlPr mapId="2" xpath="/TFI-IZD-KI/IPK-KI_1000338/P1071905" xmlDataType="decimal"/>
    </xmlCellPr>
  </singleXmlCell>
  <singleXmlCell id="621" xr6:uid="{00000000-000C-0000-FFFF-FFFF59020000}" r="N13" connectionId="0">
    <xmlCellPr id="1" xr6:uid="{00000000-0010-0000-5902-000001000000}" uniqueName="P1071906">
      <xmlPr mapId="2" xpath="/TFI-IZD-KI/IPK-KI_1000338/P1071906" xmlDataType="decimal"/>
    </xmlCellPr>
  </singleXmlCell>
  <singleXmlCell id="622" xr6:uid="{00000000-000C-0000-FFFF-FFFF5A020000}" r="O13" connectionId="0">
    <xmlCellPr id="1" xr6:uid="{00000000-0010-0000-5A02-000001000000}" uniqueName="P1071907">
      <xmlPr mapId="2" xpath="/TFI-IZD-KI/IPK-KI_1000338/P1071907" xmlDataType="decimal"/>
    </xmlCellPr>
  </singleXmlCell>
  <singleXmlCell id="623" xr6:uid="{00000000-000C-0000-FFFF-FFFF5B020000}" r="P13" connectionId="0">
    <xmlCellPr id="1" xr6:uid="{00000000-0010-0000-5B02-000001000000}" uniqueName="P1071908">
      <xmlPr mapId="2" xpath="/TFI-IZD-KI/IPK-KI_1000338/P1071908" xmlDataType="decimal"/>
    </xmlCellPr>
  </singleXmlCell>
  <singleXmlCell id="624" xr6:uid="{00000000-000C-0000-FFFF-FFFF5C020000}" r="Q13" connectionId="0">
    <xmlCellPr id="1" xr6:uid="{00000000-0010-0000-5C02-000001000000}" uniqueName="P1071909">
      <xmlPr mapId="2" xpath="/TFI-IZD-KI/IPK-KI_1000338/P1071909" xmlDataType="decimal"/>
    </xmlCellPr>
  </singleXmlCell>
  <singleXmlCell id="625" xr6:uid="{00000000-000C-0000-FFFF-FFFF5D020000}" r="R13" connectionId="0">
    <xmlCellPr id="1" xr6:uid="{00000000-0010-0000-5D02-000001000000}" uniqueName="P1071910">
      <xmlPr mapId="2" xpath="/TFI-IZD-KI/IPK-KI_1000338/P1071910" xmlDataType="decimal"/>
    </xmlCellPr>
  </singleXmlCell>
  <singleXmlCell id="626" xr6:uid="{00000000-000C-0000-FFFF-FFFF5E020000}" r="E14" connectionId="0">
    <xmlCellPr id="1" xr6:uid="{00000000-0010-0000-5E02-000001000000}" uniqueName="P1071911">
      <xmlPr mapId="2" xpath="/TFI-IZD-KI/IPK-KI_1000338/P1071911" xmlDataType="decimal"/>
    </xmlCellPr>
  </singleXmlCell>
  <singleXmlCell id="627" xr6:uid="{00000000-000C-0000-FFFF-FFFF5F020000}" r="F14" connectionId="0">
    <xmlCellPr id="1" xr6:uid="{00000000-0010-0000-5F02-000001000000}" uniqueName="P1071912">
      <xmlPr mapId="2" xpath="/TFI-IZD-KI/IPK-KI_1000338/P1071912" xmlDataType="decimal"/>
    </xmlCellPr>
  </singleXmlCell>
  <singleXmlCell id="628" xr6:uid="{00000000-000C-0000-FFFF-FFFF60020000}" r="G14" connectionId="0">
    <xmlCellPr id="1" xr6:uid="{00000000-0010-0000-6002-000001000000}" uniqueName="P1071913">
      <xmlPr mapId="2" xpath="/TFI-IZD-KI/IPK-KI_1000338/P1071913" xmlDataType="decimal"/>
    </xmlCellPr>
  </singleXmlCell>
  <singleXmlCell id="629" xr6:uid="{00000000-000C-0000-FFFF-FFFF61020000}" r="H14" connectionId="0">
    <xmlCellPr id="1" xr6:uid="{00000000-0010-0000-6102-000001000000}" uniqueName="P1071914">
      <xmlPr mapId="2" xpath="/TFI-IZD-KI/IPK-KI_1000338/P1071914" xmlDataType="decimal"/>
    </xmlCellPr>
  </singleXmlCell>
  <singleXmlCell id="653" xr6:uid="{00000000-000C-0000-FFFF-FFFF62020000}" r="I14" connectionId="0">
    <xmlCellPr id="1" xr6:uid="{00000000-0010-0000-6202-000001000000}" uniqueName="P1071915">
      <xmlPr mapId="2" xpath="/TFI-IZD-KI/IPK-KI_1000338/P1071915" xmlDataType="decimal"/>
    </xmlCellPr>
  </singleXmlCell>
  <singleXmlCell id="654" xr6:uid="{00000000-000C-0000-FFFF-FFFF63020000}" r="J14" connectionId="0">
    <xmlCellPr id="1" xr6:uid="{00000000-0010-0000-6302-000001000000}" uniqueName="P1071916">
      <xmlPr mapId="2" xpath="/TFI-IZD-KI/IPK-KI_1000338/P1071916" xmlDataType="decimal"/>
    </xmlCellPr>
  </singleXmlCell>
  <singleXmlCell id="655" xr6:uid="{00000000-000C-0000-FFFF-FFFF64020000}" r="K14" connectionId="0">
    <xmlCellPr id="1" xr6:uid="{00000000-0010-0000-6402-000001000000}" uniqueName="P1071917">
      <xmlPr mapId="2" xpath="/TFI-IZD-KI/IPK-KI_1000338/P1071917" xmlDataType="decimal"/>
    </xmlCellPr>
  </singleXmlCell>
  <singleXmlCell id="656" xr6:uid="{00000000-000C-0000-FFFF-FFFF65020000}" r="L14" connectionId="0">
    <xmlCellPr id="1" xr6:uid="{00000000-0010-0000-6502-000001000000}" uniqueName="P1071918">
      <xmlPr mapId="2" xpath="/TFI-IZD-KI/IPK-KI_1000338/P1071918" xmlDataType="decimal"/>
    </xmlCellPr>
  </singleXmlCell>
  <singleXmlCell id="657" xr6:uid="{00000000-000C-0000-FFFF-FFFF66020000}" r="M14" connectionId="0">
    <xmlCellPr id="1" xr6:uid="{00000000-0010-0000-6602-000001000000}" uniqueName="P1071919">
      <xmlPr mapId="2" xpath="/TFI-IZD-KI/IPK-KI_1000338/P1071919" xmlDataType="decimal"/>
    </xmlCellPr>
  </singleXmlCell>
  <singleXmlCell id="658" xr6:uid="{00000000-000C-0000-FFFF-FFFF67020000}" r="N14" connectionId="0">
    <xmlCellPr id="1" xr6:uid="{00000000-0010-0000-6702-000001000000}" uniqueName="P1071920">
      <xmlPr mapId="2" xpath="/TFI-IZD-KI/IPK-KI_1000338/P1071920" xmlDataType="decimal"/>
    </xmlCellPr>
  </singleXmlCell>
  <singleXmlCell id="659" xr6:uid="{00000000-000C-0000-FFFF-FFFF68020000}" r="O14" connectionId="0">
    <xmlCellPr id="1" xr6:uid="{00000000-0010-0000-6802-000001000000}" uniqueName="P1071921">
      <xmlPr mapId="2" xpath="/TFI-IZD-KI/IPK-KI_1000338/P1071921" xmlDataType="decimal"/>
    </xmlCellPr>
  </singleXmlCell>
  <singleXmlCell id="660" xr6:uid="{00000000-000C-0000-FFFF-FFFF69020000}" r="P14" connectionId="0">
    <xmlCellPr id="1" xr6:uid="{00000000-0010-0000-6902-000001000000}" uniqueName="P1071922">
      <xmlPr mapId="2" xpath="/TFI-IZD-KI/IPK-KI_1000338/P1071922" xmlDataType="decimal"/>
    </xmlCellPr>
  </singleXmlCell>
  <singleXmlCell id="661" xr6:uid="{00000000-000C-0000-FFFF-FFFF6A020000}" r="Q14" connectionId="0">
    <xmlCellPr id="1" xr6:uid="{00000000-0010-0000-6A02-000001000000}" uniqueName="P1071923">
      <xmlPr mapId="2" xpath="/TFI-IZD-KI/IPK-KI_1000338/P1071923" xmlDataType="decimal"/>
    </xmlCellPr>
  </singleXmlCell>
  <singleXmlCell id="662" xr6:uid="{00000000-000C-0000-FFFF-FFFF6B020000}" r="R14" connectionId="0">
    <xmlCellPr id="1" xr6:uid="{00000000-0010-0000-6B02-000001000000}" uniqueName="P1071924">
      <xmlPr mapId="2" xpath="/TFI-IZD-KI/IPK-KI_1000338/P1071924" xmlDataType="decimal"/>
    </xmlCellPr>
  </singleXmlCell>
  <singleXmlCell id="663" xr6:uid="{00000000-000C-0000-FFFF-FFFF6C020000}" r="E15" connectionId="0">
    <xmlCellPr id="1" xr6:uid="{00000000-0010-0000-6C02-000001000000}" uniqueName="P1071925">
      <xmlPr mapId="2" xpath="/TFI-IZD-KI/IPK-KI_1000338/P1071925" xmlDataType="decimal"/>
    </xmlCellPr>
  </singleXmlCell>
  <singleXmlCell id="664" xr6:uid="{00000000-000C-0000-FFFF-FFFF6D020000}" r="F15" connectionId="0">
    <xmlCellPr id="1" xr6:uid="{00000000-0010-0000-6D02-000001000000}" uniqueName="P1071926">
      <xmlPr mapId="2" xpath="/TFI-IZD-KI/IPK-KI_1000338/P1071926" xmlDataType="decimal"/>
    </xmlCellPr>
  </singleXmlCell>
  <singleXmlCell id="665" xr6:uid="{00000000-000C-0000-FFFF-FFFF6E020000}" r="G15" connectionId="0">
    <xmlCellPr id="1" xr6:uid="{00000000-0010-0000-6E02-000001000000}" uniqueName="P1071927">
      <xmlPr mapId="2" xpath="/TFI-IZD-KI/IPK-KI_1000338/P1071927" xmlDataType="decimal"/>
    </xmlCellPr>
  </singleXmlCell>
  <singleXmlCell id="666" xr6:uid="{00000000-000C-0000-FFFF-FFFF6F020000}" r="H15" connectionId="0">
    <xmlCellPr id="1" xr6:uid="{00000000-0010-0000-6F02-000001000000}" uniqueName="P1071928">
      <xmlPr mapId="2" xpath="/TFI-IZD-KI/IPK-KI_1000338/P1071928" xmlDataType="decimal"/>
    </xmlCellPr>
  </singleXmlCell>
  <singleXmlCell id="667" xr6:uid="{00000000-000C-0000-FFFF-FFFF70020000}" r="I15" connectionId="0">
    <xmlCellPr id="1" xr6:uid="{00000000-0010-0000-7002-000001000000}" uniqueName="P1071929">
      <xmlPr mapId="2" xpath="/TFI-IZD-KI/IPK-KI_1000338/P1071929" xmlDataType="decimal"/>
    </xmlCellPr>
  </singleXmlCell>
  <singleXmlCell id="668" xr6:uid="{00000000-000C-0000-FFFF-FFFF71020000}" r="J15" connectionId="0">
    <xmlCellPr id="1" xr6:uid="{00000000-0010-0000-7102-000001000000}" uniqueName="P1071930">
      <xmlPr mapId="2" xpath="/TFI-IZD-KI/IPK-KI_1000338/P1071930" xmlDataType="decimal"/>
    </xmlCellPr>
  </singleXmlCell>
  <singleXmlCell id="669" xr6:uid="{00000000-000C-0000-FFFF-FFFF72020000}" r="K15" connectionId="0">
    <xmlCellPr id="1" xr6:uid="{00000000-0010-0000-7202-000001000000}" uniqueName="P1071931">
      <xmlPr mapId="2" xpath="/TFI-IZD-KI/IPK-KI_1000338/P1071931" xmlDataType="decimal"/>
    </xmlCellPr>
  </singleXmlCell>
  <singleXmlCell id="670" xr6:uid="{00000000-000C-0000-FFFF-FFFF73020000}" r="L15" connectionId="0">
    <xmlCellPr id="1" xr6:uid="{00000000-0010-0000-7302-000001000000}" uniqueName="P1071932">
      <xmlPr mapId="2" xpath="/TFI-IZD-KI/IPK-KI_1000338/P1071932" xmlDataType="decimal"/>
    </xmlCellPr>
  </singleXmlCell>
  <singleXmlCell id="671" xr6:uid="{00000000-000C-0000-FFFF-FFFF74020000}" r="M15" connectionId="0">
    <xmlCellPr id="1" xr6:uid="{00000000-0010-0000-7402-000001000000}" uniqueName="P1071933">
      <xmlPr mapId="2" xpath="/TFI-IZD-KI/IPK-KI_1000338/P1071933" xmlDataType="decimal"/>
    </xmlCellPr>
  </singleXmlCell>
  <singleXmlCell id="672" xr6:uid="{00000000-000C-0000-FFFF-FFFF75020000}" r="N15" connectionId="0">
    <xmlCellPr id="1" xr6:uid="{00000000-0010-0000-7502-000001000000}" uniqueName="P1071934">
      <xmlPr mapId="2" xpath="/TFI-IZD-KI/IPK-KI_1000338/P1071934" xmlDataType="decimal"/>
    </xmlCellPr>
  </singleXmlCell>
  <singleXmlCell id="673" xr6:uid="{00000000-000C-0000-FFFF-FFFF76020000}" r="O15" connectionId="0">
    <xmlCellPr id="1" xr6:uid="{00000000-0010-0000-7602-000001000000}" uniqueName="P1071935">
      <xmlPr mapId="2" xpath="/TFI-IZD-KI/IPK-KI_1000338/P1071935" xmlDataType="decimal"/>
    </xmlCellPr>
  </singleXmlCell>
  <singleXmlCell id="674" xr6:uid="{00000000-000C-0000-FFFF-FFFF77020000}" r="P15" connectionId="0">
    <xmlCellPr id="1" xr6:uid="{00000000-0010-0000-7702-000001000000}" uniqueName="P1071936">
      <xmlPr mapId="2" xpath="/TFI-IZD-KI/IPK-KI_1000338/P1071936" xmlDataType="decimal"/>
    </xmlCellPr>
  </singleXmlCell>
  <singleXmlCell id="675" xr6:uid="{00000000-000C-0000-FFFF-FFFF78020000}" r="Q15" connectionId="0">
    <xmlCellPr id="1" xr6:uid="{00000000-0010-0000-7802-000001000000}" uniqueName="P1071937">
      <xmlPr mapId="2" xpath="/TFI-IZD-KI/IPK-KI_1000338/P1071937" xmlDataType="decimal"/>
    </xmlCellPr>
  </singleXmlCell>
  <singleXmlCell id="676" xr6:uid="{00000000-000C-0000-FFFF-FFFF79020000}" r="R15" connectionId="0">
    <xmlCellPr id="1" xr6:uid="{00000000-0010-0000-7902-000001000000}" uniqueName="P1071938">
      <xmlPr mapId="2" xpath="/TFI-IZD-KI/IPK-KI_1000338/P1071938" xmlDataType="decimal"/>
    </xmlCellPr>
  </singleXmlCell>
  <singleXmlCell id="677" xr6:uid="{00000000-000C-0000-FFFF-FFFF7A020000}" r="E16" connectionId="0">
    <xmlCellPr id="1" xr6:uid="{00000000-0010-0000-7A02-000001000000}" uniqueName="P1071939">
      <xmlPr mapId="2" xpath="/TFI-IZD-KI/IPK-KI_1000338/P1071939" xmlDataType="decimal"/>
    </xmlCellPr>
  </singleXmlCell>
  <singleXmlCell id="678" xr6:uid="{00000000-000C-0000-FFFF-FFFF7B020000}" r="F16" connectionId="0">
    <xmlCellPr id="1" xr6:uid="{00000000-0010-0000-7B02-000001000000}" uniqueName="P1071940">
      <xmlPr mapId="2" xpath="/TFI-IZD-KI/IPK-KI_1000338/P1071940" xmlDataType="decimal"/>
    </xmlCellPr>
  </singleXmlCell>
  <singleXmlCell id="679" xr6:uid="{00000000-000C-0000-FFFF-FFFF7C020000}" r="G16" connectionId="0">
    <xmlCellPr id="1" xr6:uid="{00000000-0010-0000-7C02-000001000000}" uniqueName="P1071941">
      <xmlPr mapId="2" xpath="/TFI-IZD-KI/IPK-KI_1000338/P1071941" xmlDataType="decimal"/>
    </xmlCellPr>
  </singleXmlCell>
  <singleXmlCell id="680" xr6:uid="{00000000-000C-0000-FFFF-FFFF7D020000}" r="H16" connectionId="0">
    <xmlCellPr id="1" xr6:uid="{00000000-0010-0000-7D02-000001000000}" uniqueName="P1071942">
      <xmlPr mapId="2" xpath="/TFI-IZD-KI/IPK-KI_1000338/P1071942" xmlDataType="decimal"/>
    </xmlCellPr>
  </singleXmlCell>
  <singleXmlCell id="681" xr6:uid="{00000000-000C-0000-FFFF-FFFF7E020000}" r="I16" connectionId="0">
    <xmlCellPr id="1" xr6:uid="{00000000-0010-0000-7E02-000001000000}" uniqueName="P1071943">
      <xmlPr mapId="2" xpath="/TFI-IZD-KI/IPK-KI_1000338/P1071943" xmlDataType="decimal"/>
    </xmlCellPr>
  </singleXmlCell>
  <singleXmlCell id="682" xr6:uid="{00000000-000C-0000-FFFF-FFFF7F020000}" r="J16" connectionId="0">
    <xmlCellPr id="1" xr6:uid="{00000000-0010-0000-7F02-000001000000}" uniqueName="P1071944">
      <xmlPr mapId="2" xpath="/TFI-IZD-KI/IPK-KI_1000338/P1071944" xmlDataType="decimal"/>
    </xmlCellPr>
  </singleXmlCell>
  <singleXmlCell id="683" xr6:uid="{00000000-000C-0000-FFFF-FFFF80020000}" r="K16" connectionId="0">
    <xmlCellPr id="1" xr6:uid="{00000000-0010-0000-8002-000001000000}" uniqueName="P1071945">
      <xmlPr mapId="2" xpath="/TFI-IZD-KI/IPK-KI_1000338/P1071945" xmlDataType="decimal"/>
    </xmlCellPr>
  </singleXmlCell>
  <singleXmlCell id="684" xr6:uid="{00000000-000C-0000-FFFF-FFFF81020000}" r="L16" connectionId="0">
    <xmlCellPr id="1" xr6:uid="{00000000-0010-0000-8102-000001000000}" uniqueName="P1071946">
      <xmlPr mapId="2" xpath="/TFI-IZD-KI/IPK-KI_1000338/P1071946" xmlDataType="decimal"/>
    </xmlCellPr>
  </singleXmlCell>
  <singleXmlCell id="685" xr6:uid="{00000000-000C-0000-FFFF-FFFF82020000}" r="M16" connectionId="0">
    <xmlCellPr id="1" xr6:uid="{00000000-0010-0000-8202-000001000000}" uniqueName="P1071947">
      <xmlPr mapId="2" xpath="/TFI-IZD-KI/IPK-KI_1000338/P1071947" xmlDataType="decimal"/>
    </xmlCellPr>
  </singleXmlCell>
  <singleXmlCell id="686" xr6:uid="{00000000-000C-0000-FFFF-FFFF83020000}" r="N16" connectionId="0">
    <xmlCellPr id="1" xr6:uid="{00000000-0010-0000-8302-000001000000}" uniqueName="P1071948">
      <xmlPr mapId="2" xpath="/TFI-IZD-KI/IPK-KI_1000338/P1071948" xmlDataType="decimal"/>
    </xmlCellPr>
  </singleXmlCell>
  <singleXmlCell id="687" xr6:uid="{00000000-000C-0000-FFFF-FFFF84020000}" r="O16" connectionId="0">
    <xmlCellPr id="1" xr6:uid="{00000000-0010-0000-8402-000001000000}" uniqueName="P1071949">
      <xmlPr mapId="2" xpath="/TFI-IZD-KI/IPK-KI_1000338/P1071949" xmlDataType="decimal"/>
    </xmlCellPr>
  </singleXmlCell>
  <singleXmlCell id="688" xr6:uid="{00000000-000C-0000-FFFF-FFFF85020000}" r="P16" connectionId="0">
    <xmlCellPr id="1" xr6:uid="{00000000-0010-0000-8502-000001000000}" uniqueName="P1071950">
      <xmlPr mapId="2" xpath="/TFI-IZD-KI/IPK-KI_1000338/P1071950" xmlDataType="decimal"/>
    </xmlCellPr>
  </singleXmlCell>
  <singleXmlCell id="689" xr6:uid="{00000000-000C-0000-FFFF-FFFF86020000}" r="Q16" connectionId="0">
    <xmlCellPr id="1" xr6:uid="{00000000-0010-0000-8602-000001000000}" uniqueName="P1071951">
      <xmlPr mapId="2" xpath="/TFI-IZD-KI/IPK-KI_1000338/P1071951" xmlDataType="decimal"/>
    </xmlCellPr>
  </singleXmlCell>
  <singleXmlCell id="690" xr6:uid="{00000000-000C-0000-FFFF-FFFF87020000}" r="R16" connectionId="0">
    <xmlCellPr id="1" xr6:uid="{00000000-0010-0000-8702-000001000000}" uniqueName="P1071952">
      <xmlPr mapId="2" xpath="/TFI-IZD-KI/IPK-KI_1000338/P1071952" xmlDataType="decimal"/>
    </xmlCellPr>
  </singleXmlCell>
  <singleXmlCell id="691" xr6:uid="{00000000-000C-0000-FFFF-FFFF88020000}" r="E17" connectionId="0">
    <xmlCellPr id="1" xr6:uid="{00000000-0010-0000-8802-000001000000}" uniqueName="P1071953">
      <xmlPr mapId="2" xpath="/TFI-IZD-KI/IPK-KI_1000338/P1071953" xmlDataType="decimal"/>
    </xmlCellPr>
  </singleXmlCell>
  <singleXmlCell id="692" xr6:uid="{00000000-000C-0000-FFFF-FFFF89020000}" r="F17" connectionId="0">
    <xmlCellPr id="1" xr6:uid="{00000000-0010-0000-8902-000001000000}" uniqueName="P1071954">
      <xmlPr mapId="2" xpath="/TFI-IZD-KI/IPK-KI_1000338/P1071954" xmlDataType="decimal"/>
    </xmlCellPr>
  </singleXmlCell>
  <singleXmlCell id="693" xr6:uid="{00000000-000C-0000-FFFF-FFFF8A020000}" r="G17" connectionId="0">
    <xmlCellPr id="1" xr6:uid="{00000000-0010-0000-8A02-000001000000}" uniqueName="P1071955">
      <xmlPr mapId="2" xpath="/TFI-IZD-KI/IPK-KI_1000338/P1071955" xmlDataType="decimal"/>
    </xmlCellPr>
  </singleXmlCell>
  <singleXmlCell id="694" xr6:uid="{00000000-000C-0000-FFFF-FFFF8B020000}" r="H17" connectionId="0">
    <xmlCellPr id="1" xr6:uid="{00000000-0010-0000-8B02-000001000000}" uniqueName="P1071956">
      <xmlPr mapId="2" xpath="/TFI-IZD-KI/IPK-KI_1000338/P1071956" xmlDataType="decimal"/>
    </xmlCellPr>
  </singleXmlCell>
  <singleXmlCell id="695" xr6:uid="{00000000-000C-0000-FFFF-FFFF8C020000}" r="I17" connectionId="0">
    <xmlCellPr id="1" xr6:uid="{00000000-0010-0000-8C02-000001000000}" uniqueName="P1071957">
      <xmlPr mapId="2" xpath="/TFI-IZD-KI/IPK-KI_1000338/P1071957" xmlDataType="decimal"/>
    </xmlCellPr>
  </singleXmlCell>
  <singleXmlCell id="696" xr6:uid="{00000000-000C-0000-FFFF-FFFF8D020000}" r="J17" connectionId="0">
    <xmlCellPr id="1" xr6:uid="{00000000-0010-0000-8D02-000001000000}" uniqueName="P1071958">
      <xmlPr mapId="2" xpath="/TFI-IZD-KI/IPK-KI_1000338/P1071958" xmlDataType="decimal"/>
    </xmlCellPr>
  </singleXmlCell>
  <singleXmlCell id="697" xr6:uid="{00000000-000C-0000-FFFF-FFFF8E020000}" r="K17" connectionId="0">
    <xmlCellPr id="1" xr6:uid="{00000000-0010-0000-8E02-000001000000}" uniqueName="P1071959">
      <xmlPr mapId="2" xpath="/TFI-IZD-KI/IPK-KI_1000338/P1071959" xmlDataType="decimal"/>
    </xmlCellPr>
  </singleXmlCell>
  <singleXmlCell id="698" xr6:uid="{00000000-000C-0000-FFFF-FFFF8F020000}" r="L17" connectionId="0">
    <xmlCellPr id="1" xr6:uid="{00000000-0010-0000-8F02-000001000000}" uniqueName="P1071960">
      <xmlPr mapId="2" xpath="/TFI-IZD-KI/IPK-KI_1000338/P1071960" xmlDataType="decimal"/>
    </xmlCellPr>
  </singleXmlCell>
  <singleXmlCell id="699" xr6:uid="{00000000-000C-0000-FFFF-FFFF90020000}" r="M17" connectionId="0">
    <xmlCellPr id="1" xr6:uid="{00000000-0010-0000-9002-000001000000}" uniqueName="P1071961">
      <xmlPr mapId="2" xpath="/TFI-IZD-KI/IPK-KI_1000338/P1071961" xmlDataType="decimal"/>
    </xmlCellPr>
  </singleXmlCell>
  <singleXmlCell id="700" xr6:uid="{00000000-000C-0000-FFFF-FFFF91020000}" r="N17" connectionId="0">
    <xmlCellPr id="1" xr6:uid="{00000000-0010-0000-9102-000001000000}" uniqueName="P1071962">
      <xmlPr mapId="2" xpath="/TFI-IZD-KI/IPK-KI_1000338/P1071962" xmlDataType="decimal"/>
    </xmlCellPr>
  </singleXmlCell>
  <singleXmlCell id="701" xr6:uid="{00000000-000C-0000-FFFF-FFFF92020000}" r="O17" connectionId="0">
    <xmlCellPr id="1" xr6:uid="{00000000-0010-0000-9202-000001000000}" uniqueName="P1071963">
      <xmlPr mapId="2" xpath="/TFI-IZD-KI/IPK-KI_1000338/P1071963" xmlDataType="decimal"/>
    </xmlCellPr>
  </singleXmlCell>
  <singleXmlCell id="702" xr6:uid="{00000000-000C-0000-FFFF-FFFF93020000}" r="P17" connectionId="0">
    <xmlCellPr id="1" xr6:uid="{00000000-0010-0000-9302-000001000000}" uniqueName="P1071964">
      <xmlPr mapId="2" xpath="/TFI-IZD-KI/IPK-KI_1000338/P1071964" xmlDataType="decimal"/>
    </xmlCellPr>
  </singleXmlCell>
  <singleXmlCell id="703" xr6:uid="{00000000-000C-0000-FFFF-FFFF94020000}" r="Q17" connectionId="0">
    <xmlCellPr id="1" xr6:uid="{00000000-0010-0000-9402-000001000000}" uniqueName="P1071965">
      <xmlPr mapId="2" xpath="/TFI-IZD-KI/IPK-KI_1000338/P1071965" xmlDataType="decimal"/>
    </xmlCellPr>
  </singleXmlCell>
  <singleXmlCell id="704" xr6:uid="{00000000-000C-0000-FFFF-FFFF95020000}" r="R17" connectionId="0">
    <xmlCellPr id="1" xr6:uid="{00000000-0010-0000-9502-000001000000}" uniqueName="P1071966">
      <xmlPr mapId="2" xpath="/TFI-IZD-KI/IPK-KI_1000338/P1071966" xmlDataType="decimal"/>
    </xmlCellPr>
  </singleXmlCell>
  <singleXmlCell id="706" xr6:uid="{00000000-000C-0000-FFFF-FFFF96020000}" r="E18" connectionId="0">
    <xmlCellPr id="1" xr6:uid="{00000000-0010-0000-9602-000001000000}" uniqueName="P1071967">
      <xmlPr mapId="2" xpath="/TFI-IZD-KI/IPK-KI_1000338/P1071967" xmlDataType="decimal"/>
    </xmlCellPr>
  </singleXmlCell>
  <singleXmlCell id="707" xr6:uid="{00000000-000C-0000-FFFF-FFFF97020000}" r="F18" connectionId="0">
    <xmlCellPr id="1" xr6:uid="{00000000-0010-0000-9702-000001000000}" uniqueName="P1071968">
      <xmlPr mapId="2" xpath="/TFI-IZD-KI/IPK-KI_1000338/P1071968" xmlDataType="decimal"/>
    </xmlCellPr>
  </singleXmlCell>
  <singleXmlCell id="708" xr6:uid="{00000000-000C-0000-FFFF-FFFF98020000}" r="G18" connectionId="0">
    <xmlCellPr id="1" xr6:uid="{00000000-0010-0000-9802-000001000000}" uniqueName="P1071969">
      <xmlPr mapId="2" xpath="/TFI-IZD-KI/IPK-KI_1000338/P1071969" xmlDataType="decimal"/>
    </xmlCellPr>
  </singleXmlCell>
  <singleXmlCell id="709" xr6:uid="{00000000-000C-0000-FFFF-FFFF99020000}" r="H18" connectionId="0">
    <xmlCellPr id="1" xr6:uid="{00000000-0010-0000-9902-000001000000}" uniqueName="P1071970">
      <xmlPr mapId="2" xpath="/TFI-IZD-KI/IPK-KI_1000338/P1071970" xmlDataType="decimal"/>
    </xmlCellPr>
  </singleXmlCell>
  <singleXmlCell id="710" xr6:uid="{00000000-000C-0000-FFFF-FFFF9A020000}" r="I18" connectionId="0">
    <xmlCellPr id="1" xr6:uid="{00000000-0010-0000-9A02-000001000000}" uniqueName="P1071971">
      <xmlPr mapId="2" xpath="/TFI-IZD-KI/IPK-KI_1000338/P1071971" xmlDataType="decimal"/>
    </xmlCellPr>
  </singleXmlCell>
  <singleXmlCell id="711" xr6:uid="{00000000-000C-0000-FFFF-FFFF9B020000}" r="J18" connectionId="0">
    <xmlCellPr id="1" xr6:uid="{00000000-0010-0000-9B02-000001000000}" uniqueName="P1071972">
      <xmlPr mapId="2" xpath="/TFI-IZD-KI/IPK-KI_1000338/P1071972" xmlDataType="decimal"/>
    </xmlCellPr>
  </singleXmlCell>
  <singleXmlCell id="712" xr6:uid="{00000000-000C-0000-FFFF-FFFF9C020000}" r="K18" connectionId="0">
    <xmlCellPr id="1" xr6:uid="{00000000-0010-0000-9C02-000001000000}" uniqueName="P1071973">
      <xmlPr mapId="2" xpath="/TFI-IZD-KI/IPK-KI_1000338/P1071973" xmlDataType="decimal"/>
    </xmlCellPr>
  </singleXmlCell>
  <singleXmlCell id="713" xr6:uid="{00000000-000C-0000-FFFF-FFFF9D020000}" r="L18" connectionId="0">
    <xmlCellPr id="1" xr6:uid="{00000000-0010-0000-9D02-000001000000}" uniqueName="P1071974">
      <xmlPr mapId="2" xpath="/TFI-IZD-KI/IPK-KI_1000338/P1071974" xmlDataType="decimal"/>
    </xmlCellPr>
  </singleXmlCell>
  <singleXmlCell id="714" xr6:uid="{00000000-000C-0000-FFFF-FFFF9E020000}" r="M18" connectionId="0">
    <xmlCellPr id="1" xr6:uid="{00000000-0010-0000-9E02-000001000000}" uniqueName="P1071975">
      <xmlPr mapId="2" xpath="/TFI-IZD-KI/IPK-KI_1000338/P1071975" xmlDataType="decimal"/>
    </xmlCellPr>
  </singleXmlCell>
  <singleXmlCell id="715" xr6:uid="{00000000-000C-0000-FFFF-FFFF9F020000}" r="N18" connectionId="0">
    <xmlCellPr id="1" xr6:uid="{00000000-0010-0000-9F02-000001000000}" uniqueName="P1071976">
      <xmlPr mapId="2" xpath="/TFI-IZD-KI/IPK-KI_1000338/P1071976" xmlDataType="decimal"/>
    </xmlCellPr>
  </singleXmlCell>
  <singleXmlCell id="716" xr6:uid="{00000000-000C-0000-FFFF-FFFFA0020000}" r="O18" connectionId="0">
    <xmlCellPr id="1" xr6:uid="{00000000-0010-0000-A002-000001000000}" uniqueName="P1071977">
      <xmlPr mapId="2" xpath="/TFI-IZD-KI/IPK-KI_1000338/P1071977" xmlDataType="decimal"/>
    </xmlCellPr>
  </singleXmlCell>
  <singleXmlCell id="717" xr6:uid="{00000000-000C-0000-FFFF-FFFFA1020000}" r="P18" connectionId="0">
    <xmlCellPr id="1" xr6:uid="{00000000-0010-0000-A102-000001000000}" uniqueName="P1071978">
      <xmlPr mapId="2" xpath="/TFI-IZD-KI/IPK-KI_1000338/P1071978" xmlDataType="decimal"/>
    </xmlCellPr>
  </singleXmlCell>
  <singleXmlCell id="718" xr6:uid="{00000000-000C-0000-FFFF-FFFFA2020000}" r="Q18" connectionId="0">
    <xmlCellPr id="1" xr6:uid="{00000000-0010-0000-A202-000001000000}" uniqueName="P1071979">
      <xmlPr mapId="2" xpath="/TFI-IZD-KI/IPK-KI_1000338/P1071979" xmlDataType="decimal"/>
    </xmlCellPr>
  </singleXmlCell>
  <singleXmlCell id="719" xr6:uid="{00000000-000C-0000-FFFF-FFFFA3020000}" r="R18" connectionId="0">
    <xmlCellPr id="1" xr6:uid="{00000000-0010-0000-A302-000001000000}" uniqueName="P1071980">
      <xmlPr mapId="2" xpath="/TFI-IZD-KI/IPK-KI_1000338/P1071980" xmlDataType="decimal"/>
    </xmlCellPr>
  </singleXmlCell>
  <singleXmlCell id="720" xr6:uid="{00000000-000C-0000-FFFF-FFFFA4020000}" r="E19" connectionId="0">
    <xmlCellPr id="1" xr6:uid="{00000000-0010-0000-A402-000001000000}" uniqueName="P1071981">
      <xmlPr mapId="2" xpath="/TFI-IZD-KI/IPK-KI_1000338/P1071981" xmlDataType="decimal"/>
    </xmlCellPr>
  </singleXmlCell>
  <singleXmlCell id="721" xr6:uid="{00000000-000C-0000-FFFF-FFFFA5020000}" r="F19" connectionId="0">
    <xmlCellPr id="1" xr6:uid="{00000000-0010-0000-A502-000001000000}" uniqueName="P1071982">
      <xmlPr mapId="2" xpath="/TFI-IZD-KI/IPK-KI_1000338/P1071982" xmlDataType="decimal"/>
    </xmlCellPr>
  </singleXmlCell>
  <singleXmlCell id="722" xr6:uid="{00000000-000C-0000-FFFF-FFFFA6020000}" r="G19" connectionId="0">
    <xmlCellPr id="1" xr6:uid="{00000000-0010-0000-A602-000001000000}" uniqueName="P1071983">
      <xmlPr mapId="2" xpath="/TFI-IZD-KI/IPK-KI_1000338/P1071983" xmlDataType="decimal"/>
    </xmlCellPr>
  </singleXmlCell>
  <singleXmlCell id="723" xr6:uid="{00000000-000C-0000-FFFF-FFFFA7020000}" r="H19" connectionId="0">
    <xmlCellPr id="1" xr6:uid="{00000000-0010-0000-A702-000001000000}" uniqueName="P1071984">
      <xmlPr mapId="2" xpath="/TFI-IZD-KI/IPK-KI_1000338/P1071984" xmlDataType="decimal"/>
    </xmlCellPr>
  </singleXmlCell>
  <singleXmlCell id="724" xr6:uid="{00000000-000C-0000-FFFF-FFFFA8020000}" r="I19" connectionId="0">
    <xmlCellPr id="1" xr6:uid="{00000000-0010-0000-A802-000001000000}" uniqueName="P1071985">
      <xmlPr mapId="2" xpath="/TFI-IZD-KI/IPK-KI_1000338/P1071985" xmlDataType="decimal"/>
    </xmlCellPr>
  </singleXmlCell>
  <singleXmlCell id="725" xr6:uid="{00000000-000C-0000-FFFF-FFFFA9020000}" r="J19" connectionId="0">
    <xmlCellPr id="1" xr6:uid="{00000000-0010-0000-A902-000001000000}" uniqueName="P1071986">
      <xmlPr mapId="2" xpath="/TFI-IZD-KI/IPK-KI_1000338/P1071986" xmlDataType="decimal"/>
    </xmlCellPr>
  </singleXmlCell>
  <singleXmlCell id="726" xr6:uid="{00000000-000C-0000-FFFF-FFFFAA020000}" r="K19" connectionId="0">
    <xmlCellPr id="1" xr6:uid="{00000000-0010-0000-AA02-000001000000}" uniqueName="P1071987">
      <xmlPr mapId="2" xpath="/TFI-IZD-KI/IPK-KI_1000338/P1071987" xmlDataType="decimal"/>
    </xmlCellPr>
  </singleXmlCell>
  <singleXmlCell id="727" xr6:uid="{00000000-000C-0000-FFFF-FFFFAB020000}" r="L19" connectionId="0">
    <xmlCellPr id="1" xr6:uid="{00000000-0010-0000-AB02-000001000000}" uniqueName="P1071988">
      <xmlPr mapId="2" xpath="/TFI-IZD-KI/IPK-KI_1000338/P1071988" xmlDataType="decimal"/>
    </xmlCellPr>
  </singleXmlCell>
  <singleXmlCell id="728" xr6:uid="{00000000-000C-0000-FFFF-FFFFAC020000}" r="M19" connectionId="0">
    <xmlCellPr id="1" xr6:uid="{00000000-0010-0000-AC02-000001000000}" uniqueName="P1071989">
      <xmlPr mapId="2" xpath="/TFI-IZD-KI/IPK-KI_1000338/P1071989" xmlDataType="decimal"/>
    </xmlCellPr>
  </singleXmlCell>
  <singleXmlCell id="729" xr6:uid="{00000000-000C-0000-FFFF-FFFFAD020000}" r="N19" connectionId="0">
    <xmlCellPr id="1" xr6:uid="{00000000-0010-0000-AD02-000001000000}" uniqueName="P1071990">
      <xmlPr mapId="2" xpath="/TFI-IZD-KI/IPK-KI_1000338/P1071990" xmlDataType="decimal"/>
    </xmlCellPr>
  </singleXmlCell>
  <singleXmlCell id="730" xr6:uid="{00000000-000C-0000-FFFF-FFFFAE020000}" r="O19" connectionId="0">
    <xmlCellPr id="1" xr6:uid="{00000000-0010-0000-AE02-000001000000}" uniqueName="P1071991">
      <xmlPr mapId="2" xpath="/TFI-IZD-KI/IPK-KI_1000338/P1071991" xmlDataType="decimal"/>
    </xmlCellPr>
  </singleXmlCell>
  <singleXmlCell id="731" xr6:uid="{00000000-000C-0000-FFFF-FFFFAF020000}" r="P19" connectionId="0">
    <xmlCellPr id="1" xr6:uid="{00000000-0010-0000-AF02-000001000000}" uniqueName="P1071992">
      <xmlPr mapId="2" xpath="/TFI-IZD-KI/IPK-KI_1000338/P1071992" xmlDataType="decimal"/>
    </xmlCellPr>
  </singleXmlCell>
  <singleXmlCell id="732" xr6:uid="{00000000-000C-0000-FFFF-FFFFB0020000}" r="Q19" connectionId="0">
    <xmlCellPr id="1" xr6:uid="{00000000-0010-0000-B002-000001000000}" uniqueName="P1071993">
      <xmlPr mapId="2" xpath="/TFI-IZD-KI/IPK-KI_1000338/P1071993" xmlDataType="decimal"/>
    </xmlCellPr>
  </singleXmlCell>
  <singleXmlCell id="733" xr6:uid="{00000000-000C-0000-FFFF-FFFFB1020000}" r="R19" connectionId="0">
    <xmlCellPr id="1" xr6:uid="{00000000-0010-0000-B102-000001000000}" uniqueName="P1071994">
      <xmlPr mapId="2" xpath="/TFI-IZD-KI/IPK-KI_1000338/P1071994" xmlDataType="decimal"/>
    </xmlCellPr>
  </singleXmlCell>
  <singleXmlCell id="734" xr6:uid="{00000000-000C-0000-FFFF-FFFFB2020000}" r="E20" connectionId="0">
    <xmlCellPr id="1" xr6:uid="{00000000-0010-0000-B202-000001000000}" uniqueName="P1071995">
      <xmlPr mapId="2" xpath="/TFI-IZD-KI/IPK-KI_1000338/P1071995" xmlDataType="decimal"/>
    </xmlCellPr>
  </singleXmlCell>
  <singleXmlCell id="735" xr6:uid="{00000000-000C-0000-FFFF-FFFFB3020000}" r="F20" connectionId="0">
    <xmlCellPr id="1" xr6:uid="{00000000-0010-0000-B302-000001000000}" uniqueName="P1071996">
      <xmlPr mapId="2" xpath="/TFI-IZD-KI/IPK-KI_1000338/P1071996" xmlDataType="decimal"/>
    </xmlCellPr>
  </singleXmlCell>
  <singleXmlCell id="736" xr6:uid="{00000000-000C-0000-FFFF-FFFFB4020000}" r="G20" connectionId="0">
    <xmlCellPr id="1" xr6:uid="{00000000-0010-0000-B402-000001000000}" uniqueName="P1071997">
      <xmlPr mapId="2" xpath="/TFI-IZD-KI/IPK-KI_1000338/P1071997" xmlDataType="decimal"/>
    </xmlCellPr>
  </singleXmlCell>
  <singleXmlCell id="737" xr6:uid="{00000000-000C-0000-FFFF-FFFFB5020000}" r="H20" connectionId="0">
    <xmlCellPr id="1" xr6:uid="{00000000-0010-0000-B502-000001000000}" uniqueName="P1071998">
      <xmlPr mapId="2" xpath="/TFI-IZD-KI/IPK-KI_1000338/P1071998" xmlDataType="decimal"/>
    </xmlCellPr>
  </singleXmlCell>
  <singleXmlCell id="738" xr6:uid="{00000000-000C-0000-FFFF-FFFFB6020000}" r="I20" connectionId="0">
    <xmlCellPr id="1" xr6:uid="{00000000-0010-0000-B602-000001000000}" uniqueName="P1071999">
      <xmlPr mapId="2" xpath="/TFI-IZD-KI/IPK-KI_1000338/P1071999" xmlDataType="decimal"/>
    </xmlCellPr>
  </singleXmlCell>
  <singleXmlCell id="739" xr6:uid="{00000000-000C-0000-FFFF-FFFFB7020000}" r="J20" connectionId="0">
    <xmlCellPr id="1" xr6:uid="{00000000-0010-0000-B702-000001000000}" uniqueName="P1072000">
      <xmlPr mapId="2" xpath="/TFI-IZD-KI/IPK-KI_1000338/P1072000" xmlDataType="decimal"/>
    </xmlCellPr>
  </singleXmlCell>
  <singleXmlCell id="740" xr6:uid="{00000000-000C-0000-FFFF-FFFFB8020000}" r="K20" connectionId="0">
    <xmlCellPr id="1" xr6:uid="{00000000-0010-0000-B802-000001000000}" uniqueName="P1072001">
      <xmlPr mapId="2" xpath="/TFI-IZD-KI/IPK-KI_1000338/P1072001" xmlDataType="decimal"/>
    </xmlCellPr>
  </singleXmlCell>
  <singleXmlCell id="741" xr6:uid="{00000000-000C-0000-FFFF-FFFFB9020000}" r="L20" connectionId="0">
    <xmlCellPr id="1" xr6:uid="{00000000-0010-0000-B902-000001000000}" uniqueName="P1072002">
      <xmlPr mapId="2" xpath="/TFI-IZD-KI/IPK-KI_1000338/P1072002" xmlDataType="decimal"/>
    </xmlCellPr>
  </singleXmlCell>
  <singleXmlCell id="742" xr6:uid="{00000000-000C-0000-FFFF-FFFFBA020000}" r="M20" connectionId="0">
    <xmlCellPr id="1" xr6:uid="{00000000-0010-0000-BA02-000001000000}" uniqueName="P1072003">
      <xmlPr mapId="2" xpath="/TFI-IZD-KI/IPK-KI_1000338/P1072003" xmlDataType="decimal"/>
    </xmlCellPr>
  </singleXmlCell>
  <singleXmlCell id="743" xr6:uid="{00000000-000C-0000-FFFF-FFFFBB020000}" r="N20" connectionId="0">
    <xmlCellPr id="1" xr6:uid="{00000000-0010-0000-BB02-000001000000}" uniqueName="P1072004">
      <xmlPr mapId="2" xpath="/TFI-IZD-KI/IPK-KI_1000338/P1072004" xmlDataType="decimal"/>
    </xmlCellPr>
  </singleXmlCell>
  <singleXmlCell id="744" xr6:uid="{00000000-000C-0000-FFFF-FFFFBC020000}" r="O20" connectionId="0">
    <xmlCellPr id="1" xr6:uid="{00000000-0010-0000-BC02-000001000000}" uniqueName="P1072005">
      <xmlPr mapId="2" xpath="/TFI-IZD-KI/IPK-KI_1000338/P1072005" xmlDataType="decimal"/>
    </xmlCellPr>
  </singleXmlCell>
  <singleXmlCell id="745" xr6:uid="{00000000-000C-0000-FFFF-FFFFBD020000}" r="P20" connectionId="0">
    <xmlCellPr id="1" xr6:uid="{00000000-0010-0000-BD02-000001000000}" uniqueName="P1072006">
      <xmlPr mapId="2" xpath="/TFI-IZD-KI/IPK-KI_1000338/P1072006" xmlDataType="decimal"/>
    </xmlCellPr>
  </singleXmlCell>
  <singleXmlCell id="746" xr6:uid="{00000000-000C-0000-FFFF-FFFFBE020000}" r="Q20" connectionId="0">
    <xmlCellPr id="1" xr6:uid="{00000000-0010-0000-BE02-000001000000}" uniqueName="P1072007">
      <xmlPr mapId="2" xpath="/TFI-IZD-KI/IPK-KI_1000338/P1072007" xmlDataType="decimal"/>
    </xmlCellPr>
  </singleXmlCell>
  <singleXmlCell id="747" xr6:uid="{00000000-000C-0000-FFFF-FFFFBF020000}" r="R20" connectionId="0">
    <xmlCellPr id="1" xr6:uid="{00000000-0010-0000-BF02-000001000000}" uniqueName="P1072008">
      <xmlPr mapId="2" xpath="/TFI-IZD-KI/IPK-KI_1000338/P1072008" xmlDataType="decimal"/>
    </xmlCellPr>
  </singleXmlCell>
  <singleXmlCell id="748" xr6:uid="{00000000-000C-0000-FFFF-FFFFC0020000}" r="E21" connectionId="0">
    <xmlCellPr id="1" xr6:uid="{00000000-0010-0000-C002-000001000000}" uniqueName="P1072009">
      <xmlPr mapId="2" xpath="/TFI-IZD-KI/IPK-KI_1000338/P1072009" xmlDataType="decimal"/>
    </xmlCellPr>
  </singleXmlCell>
  <singleXmlCell id="749" xr6:uid="{00000000-000C-0000-FFFF-FFFFC1020000}" r="F21" connectionId="0">
    <xmlCellPr id="1" xr6:uid="{00000000-0010-0000-C102-000001000000}" uniqueName="P1072010">
      <xmlPr mapId="2" xpath="/TFI-IZD-KI/IPK-KI_1000338/P1072010" xmlDataType="decimal"/>
    </xmlCellPr>
  </singleXmlCell>
  <singleXmlCell id="750" xr6:uid="{00000000-000C-0000-FFFF-FFFFC2020000}" r="G21" connectionId="0">
    <xmlCellPr id="1" xr6:uid="{00000000-0010-0000-C202-000001000000}" uniqueName="P1072011">
      <xmlPr mapId="2" xpath="/TFI-IZD-KI/IPK-KI_1000338/P1072011" xmlDataType="decimal"/>
    </xmlCellPr>
  </singleXmlCell>
  <singleXmlCell id="751" xr6:uid="{00000000-000C-0000-FFFF-FFFFC3020000}" r="H21" connectionId="0">
    <xmlCellPr id="1" xr6:uid="{00000000-0010-0000-C302-000001000000}" uniqueName="P1072012">
      <xmlPr mapId="2" xpath="/TFI-IZD-KI/IPK-KI_1000338/P1072012" xmlDataType="decimal"/>
    </xmlCellPr>
  </singleXmlCell>
  <singleXmlCell id="752" xr6:uid="{00000000-000C-0000-FFFF-FFFFC4020000}" r="I21" connectionId="0">
    <xmlCellPr id="1" xr6:uid="{00000000-0010-0000-C402-000001000000}" uniqueName="P1072013">
      <xmlPr mapId="2" xpath="/TFI-IZD-KI/IPK-KI_1000338/P1072013" xmlDataType="decimal"/>
    </xmlCellPr>
  </singleXmlCell>
  <singleXmlCell id="753" xr6:uid="{00000000-000C-0000-FFFF-FFFFC5020000}" r="J21" connectionId="0">
    <xmlCellPr id="1" xr6:uid="{00000000-0010-0000-C502-000001000000}" uniqueName="P1072014">
      <xmlPr mapId="2" xpath="/TFI-IZD-KI/IPK-KI_1000338/P1072014" xmlDataType="decimal"/>
    </xmlCellPr>
  </singleXmlCell>
  <singleXmlCell id="754" xr6:uid="{00000000-000C-0000-FFFF-FFFFC6020000}" r="K21" connectionId="0">
    <xmlCellPr id="1" xr6:uid="{00000000-0010-0000-C602-000001000000}" uniqueName="P1072015">
      <xmlPr mapId="2" xpath="/TFI-IZD-KI/IPK-KI_1000338/P1072015" xmlDataType="decimal"/>
    </xmlCellPr>
  </singleXmlCell>
  <singleXmlCell id="755" xr6:uid="{00000000-000C-0000-FFFF-FFFFC7020000}" r="L21" connectionId="0">
    <xmlCellPr id="1" xr6:uid="{00000000-0010-0000-C702-000001000000}" uniqueName="P1072016">
      <xmlPr mapId="2" xpath="/TFI-IZD-KI/IPK-KI_1000338/P1072016" xmlDataType="decimal"/>
    </xmlCellPr>
  </singleXmlCell>
  <singleXmlCell id="756" xr6:uid="{00000000-000C-0000-FFFF-FFFFC8020000}" r="M21" connectionId="0">
    <xmlCellPr id="1" xr6:uid="{00000000-0010-0000-C802-000001000000}" uniqueName="P1072017">
      <xmlPr mapId="2" xpath="/TFI-IZD-KI/IPK-KI_1000338/P1072017" xmlDataType="decimal"/>
    </xmlCellPr>
  </singleXmlCell>
  <singleXmlCell id="757" xr6:uid="{00000000-000C-0000-FFFF-FFFFC9020000}" r="N21" connectionId="0">
    <xmlCellPr id="1" xr6:uid="{00000000-0010-0000-C902-000001000000}" uniqueName="P1072018">
      <xmlPr mapId="2" xpath="/TFI-IZD-KI/IPK-KI_1000338/P1072018" xmlDataType="decimal"/>
    </xmlCellPr>
  </singleXmlCell>
  <singleXmlCell id="758" xr6:uid="{00000000-000C-0000-FFFF-FFFFCA020000}" r="O21" connectionId="0">
    <xmlCellPr id="1" xr6:uid="{00000000-0010-0000-CA02-000001000000}" uniqueName="P1072019">
      <xmlPr mapId="2" xpath="/TFI-IZD-KI/IPK-KI_1000338/P1072019" xmlDataType="decimal"/>
    </xmlCellPr>
  </singleXmlCell>
  <singleXmlCell id="759" xr6:uid="{00000000-000C-0000-FFFF-FFFFCB020000}" r="P21" connectionId="0">
    <xmlCellPr id="1" xr6:uid="{00000000-0010-0000-CB02-000001000000}" uniqueName="P1072020">
      <xmlPr mapId="2" xpath="/TFI-IZD-KI/IPK-KI_1000338/P1072020" xmlDataType="decimal"/>
    </xmlCellPr>
  </singleXmlCell>
  <singleXmlCell id="760" xr6:uid="{00000000-000C-0000-FFFF-FFFFCC020000}" r="Q21" connectionId="0">
    <xmlCellPr id="1" xr6:uid="{00000000-0010-0000-CC02-000001000000}" uniqueName="P1072021">
      <xmlPr mapId="2" xpath="/TFI-IZD-KI/IPK-KI_1000338/P1072021" xmlDataType="decimal"/>
    </xmlCellPr>
  </singleXmlCell>
  <singleXmlCell id="761" xr6:uid="{00000000-000C-0000-FFFF-FFFFCD020000}" r="R21" connectionId="0">
    <xmlCellPr id="1" xr6:uid="{00000000-0010-0000-CD02-000001000000}" uniqueName="P1072022">
      <xmlPr mapId="2" xpath="/TFI-IZD-KI/IPK-KI_1000338/P1072022" xmlDataType="decimal"/>
    </xmlCellPr>
  </singleXmlCell>
  <singleXmlCell id="762" xr6:uid="{00000000-000C-0000-FFFF-FFFFCE020000}" r="E22" connectionId="0">
    <xmlCellPr id="1" xr6:uid="{00000000-0010-0000-CE02-000001000000}" uniqueName="P1072023">
      <xmlPr mapId="2" xpath="/TFI-IZD-KI/IPK-KI_1000338/P1072023" xmlDataType="decimal"/>
    </xmlCellPr>
  </singleXmlCell>
  <singleXmlCell id="763" xr6:uid="{00000000-000C-0000-FFFF-FFFFCF020000}" r="F22" connectionId="0">
    <xmlCellPr id="1" xr6:uid="{00000000-0010-0000-CF02-000001000000}" uniqueName="P1072024">
      <xmlPr mapId="2" xpath="/TFI-IZD-KI/IPK-KI_1000338/P1072024" xmlDataType="decimal"/>
    </xmlCellPr>
  </singleXmlCell>
  <singleXmlCell id="764" xr6:uid="{00000000-000C-0000-FFFF-FFFFD0020000}" r="G22" connectionId="0">
    <xmlCellPr id="1" xr6:uid="{00000000-0010-0000-D002-000001000000}" uniqueName="P1072025">
      <xmlPr mapId="2" xpath="/TFI-IZD-KI/IPK-KI_1000338/P1072025" xmlDataType="decimal"/>
    </xmlCellPr>
  </singleXmlCell>
  <singleXmlCell id="765" xr6:uid="{00000000-000C-0000-FFFF-FFFFD1020000}" r="H22" connectionId="0">
    <xmlCellPr id="1" xr6:uid="{00000000-0010-0000-D102-000001000000}" uniqueName="P1072026">
      <xmlPr mapId="2" xpath="/TFI-IZD-KI/IPK-KI_1000338/P1072026" xmlDataType="decimal"/>
    </xmlCellPr>
  </singleXmlCell>
  <singleXmlCell id="766" xr6:uid="{00000000-000C-0000-FFFF-FFFFD2020000}" r="I22" connectionId="0">
    <xmlCellPr id="1" xr6:uid="{00000000-0010-0000-D202-000001000000}" uniqueName="P1072027">
      <xmlPr mapId="2" xpath="/TFI-IZD-KI/IPK-KI_1000338/P1072027" xmlDataType="decimal"/>
    </xmlCellPr>
  </singleXmlCell>
  <singleXmlCell id="767" xr6:uid="{00000000-000C-0000-FFFF-FFFFD3020000}" r="J22" connectionId="0">
    <xmlCellPr id="1" xr6:uid="{00000000-0010-0000-D302-000001000000}" uniqueName="P1072028">
      <xmlPr mapId="2" xpath="/TFI-IZD-KI/IPK-KI_1000338/P1072028" xmlDataType="decimal"/>
    </xmlCellPr>
  </singleXmlCell>
  <singleXmlCell id="768" xr6:uid="{00000000-000C-0000-FFFF-FFFFD4020000}" r="K22" connectionId="0">
    <xmlCellPr id="1" xr6:uid="{00000000-0010-0000-D402-000001000000}" uniqueName="P1072029">
      <xmlPr mapId="2" xpath="/TFI-IZD-KI/IPK-KI_1000338/P1072029" xmlDataType="decimal"/>
    </xmlCellPr>
  </singleXmlCell>
  <singleXmlCell id="769" xr6:uid="{00000000-000C-0000-FFFF-FFFFD5020000}" r="L22" connectionId="0">
    <xmlCellPr id="1" xr6:uid="{00000000-0010-0000-D502-000001000000}" uniqueName="P1072030">
      <xmlPr mapId="2" xpath="/TFI-IZD-KI/IPK-KI_1000338/P1072030" xmlDataType="decimal"/>
    </xmlCellPr>
  </singleXmlCell>
  <singleXmlCell id="770" xr6:uid="{00000000-000C-0000-FFFF-FFFFD6020000}" r="M22" connectionId="0">
    <xmlCellPr id="1" xr6:uid="{00000000-0010-0000-D602-000001000000}" uniqueName="P1072031">
      <xmlPr mapId="2" xpath="/TFI-IZD-KI/IPK-KI_1000338/P1072031" xmlDataType="decimal"/>
    </xmlCellPr>
  </singleXmlCell>
  <singleXmlCell id="771" xr6:uid="{00000000-000C-0000-FFFF-FFFFD7020000}" r="N22" connectionId="0">
    <xmlCellPr id="1" xr6:uid="{00000000-0010-0000-D702-000001000000}" uniqueName="P1072032">
      <xmlPr mapId="2" xpath="/TFI-IZD-KI/IPK-KI_1000338/P1072032" xmlDataType="decimal"/>
    </xmlCellPr>
  </singleXmlCell>
  <singleXmlCell id="772" xr6:uid="{00000000-000C-0000-FFFF-FFFFD8020000}" r="O22" connectionId="0">
    <xmlCellPr id="1" xr6:uid="{00000000-0010-0000-D802-000001000000}" uniqueName="P1072033">
      <xmlPr mapId="2" xpath="/TFI-IZD-KI/IPK-KI_1000338/P1072033" xmlDataType="decimal"/>
    </xmlCellPr>
  </singleXmlCell>
  <singleXmlCell id="773" xr6:uid="{00000000-000C-0000-FFFF-FFFFD9020000}" r="P22" connectionId="0">
    <xmlCellPr id="1" xr6:uid="{00000000-0010-0000-D902-000001000000}" uniqueName="P1072034">
      <xmlPr mapId="2" xpath="/TFI-IZD-KI/IPK-KI_1000338/P1072034" xmlDataType="decimal"/>
    </xmlCellPr>
  </singleXmlCell>
  <singleXmlCell id="774" xr6:uid="{00000000-000C-0000-FFFF-FFFFDA020000}" r="Q22" connectionId="0">
    <xmlCellPr id="1" xr6:uid="{00000000-0010-0000-DA02-000001000000}" uniqueName="P1072035">
      <xmlPr mapId="2" xpath="/TFI-IZD-KI/IPK-KI_1000338/P1072035" xmlDataType="decimal"/>
    </xmlCellPr>
  </singleXmlCell>
  <singleXmlCell id="775" xr6:uid="{00000000-000C-0000-FFFF-FFFFDB020000}" r="R22" connectionId="0">
    <xmlCellPr id="1" xr6:uid="{00000000-0010-0000-DB02-000001000000}" uniqueName="P1072036">
      <xmlPr mapId="2" xpath="/TFI-IZD-KI/IPK-KI_1000338/P1072036" xmlDataType="decimal"/>
    </xmlCellPr>
  </singleXmlCell>
  <singleXmlCell id="776" xr6:uid="{00000000-000C-0000-FFFF-FFFFDC020000}" r="E23" connectionId="0">
    <xmlCellPr id="1" xr6:uid="{00000000-0010-0000-DC02-000001000000}" uniqueName="P1072037">
      <xmlPr mapId="2" xpath="/TFI-IZD-KI/IPK-KI_1000338/P1072037" xmlDataType="decimal"/>
    </xmlCellPr>
  </singleXmlCell>
  <singleXmlCell id="777" xr6:uid="{00000000-000C-0000-FFFF-FFFFDD020000}" r="F23" connectionId="0">
    <xmlCellPr id="1" xr6:uid="{00000000-0010-0000-DD02-000001000000}" uniqueName="P1072038">
      <xmlPr mapId="2" xpath="/TFI-IZD-KI/IPK-KI_1000338/P1072038" xmlDataType="decimal"/>
    </xmlCellPr>
  </singleXmlCell>
  <singleXmlCell id="778" xr6:uid="{00000000-000C-0000-FFFF-FFFFDE020000}" r="G23" connectionId="0">
    <xmlCellPr id="1" xr6:uid="{00000000-0010-0000-DE02-000001000000}" uniqueName="P1072039">
      <xmlPr mapId="2" xpath="/TFI-IZD-KI/IPK-KI_1000338/P1072039" xmlDataType="decimal"/>
    </xmlCellPr>
  </singleXmlCell>
  <singleXmlCell id="779" xr6:uid="{00000000-000C-0000-FFFF-FFFFDF020000}" r="H23" connectionId="0">
    <xmlCellPr id="1" xr6:uid="{00000000-0010-0000-DF02-000001000000}" uniqueName="P1072040">
      <xmlPr mapId="2" xpath="/TFI-IZD-KI/IPK-KI_1000338/P1072040" xmlDataType="decimal"/>
    </xmlCellPr>
  </singleXmlCell>
  <singleXmlCell id="780" xr6:uid="{00000000-000C-0000-FFFF-FFFFE0020000}" r="I23" connectionId="0">
    <xmlCellPr id="1" xr6:uid="{00000000-0010-0000-E002-000001000000}" uniqueName="P1072041">
      <xmlPr mapId="2" xpath="/TFI-IZD-KI/IPK-KI_1000338/P1072041" xmlDataType="decimal"/>
    </xmlCellPr>
  </singleXmlCell>
  <singleXmlCell id="781" xr6:uid="{00000000-000C-0000-FFFF-FFFFE1020000}" r="J23" connectionId="0">
    <xmlCellPr id="1" xr6:uid="{00000000-0010-0000-E102-000001000000}" uniqueName="P1072042">
      <xmlPr mapId="2" xpath="/TFI-IZD-KI/IPK-KI_1000338/P1072042" xmlDataType="decimal"/>
    </xmlCellPr>
  </singleXmlCell>
  <singleXmlCell id="782" xr6:uid="{00000000-000C-0000-FFFF-FFFFE2020000}" r="K23" connectionId="0">
    <xmlCellPr id="1" xr6:uid="{00000000-0010-0000-E202-000001000000}" uniqueName="P1072043">
      <xmlPr mapId="2" xpath="/TFI-IZD-KI/IPK-KI_1000338/P1072043" xmlDataType="decimal"/>
    </xmlCellPr>
  </singleXmlCell>
  <singleXmlCell id="783" xr6:uid="{00000000-000C-0000-FFFF-FFFFE3020000}" r="L23" connectionId="0">
    <xmlCellPr id="1" xr6:uid="{00000000-0010-0000-E302-000001000000}" uniqueName="P1072044">
      <xmlPr mapId="2" xpath="/TFI-IZD-KI/IPK-KI_1000338/P1072044" xmlDataType="decimal"/>
    </xmlCellPr>
  </singleXmlCell>
  <singleXmlCell id="784" xr6:uid="{00000000-000C-0000-FFFF-FFFFE4020000}" r="M23" connectionId="0">
    <xmlCellPr id="1" xr6:uid="{00000000-0010-0000-E402-000001000000}" uniqueName="P1072045">
      <xmlPr mapId="2" xpath="/TFI-IZD-KI/IPK-KI_1000338/P1072045" xmlDataType="decimal"/>
    </xmlCellPr>
  </singleXmlCell>
  <singleXmlCell id="785" xr6:uid="{00000000-000C-0000-FFFF-FFFFE5020000}" r="N23" connectionId="0">
    <xmlCellPr id="1" xr6:uid="{00000000-0010-0000-E502-000001000000}" uniqueName="P1072046">
      <xmlPr mapId="2" xpath="/TFI-IZD-KI/IPK-KI_1000338/P1072046" xmlDataType="decimal"/>
    </xmlCellPr>
  </singleXmlCell>
  <singleXmlCell id="786" xr6:uid="{00000000-000C-0000-FFFF-FFFFE6020000}" r="O23" connectionId="0">
    <xmlCellPr id="1" xr6:uid="{00000000-0010-0000-E602-000001000000}" uniqueName="P1072047">
      <xmlPr mapId="2" xpath="/TFI-IZD-KI/IPK-KI_1000338/P1072047" xmlDataType="decimal"/>
    </xmlCellPr>
  </singleXmlCell>
  <singleXmlCell id="787" xr6:uid="{00000000-000C-0000-FFFF-FFFFE7020000}" r="P23" connectionId="0">
    <xmlCellPr id="1" xr6:uid="{00000000-0010-0000-E702-000001000000}" uniqueName="P1072048">
      <xmlPr mapId="2" xpath="/TFI-IZD-KI/IPK-KI_1000338/P1072048" xmlDataType="decimal"/>
    </xmlCellPr>
  </singleXmlCell>
  <singleXmlCell id="788" xr6:uid="{00000000-000C-0000-FFFF-FFFFE8020000}" r="Q23" connectionId="0">
    <xmlCellPr id="1" xr6:uid="{00000000-0010-0000-E802-000001000000}" uniqueName="P1072049">
      <xmlPr mapId="2" xpath="/TFI-IZD-KI/IPK-KI_1000338/P1072049" xmlDataType="decimal"/>
    </xmlCellPr>
  </singleXmlCell>
  <singleXmlCell id="789" xr6:uid="{00000000-000C-0000-FFFF-FFFFE9020000}" r="R23" connectionId="0">
    <xmlCellPr id="1" xr6:uid="{00000000-0010-0000-E902-000001000000}" uniqueName="P1072050">
      <xmlPr mapId="2" xpath="/TFI-IZD-KI/IPK-KI_1000338/P1072050" xmlDataType="decimal"/>
    </xmlCellPr>
  </singleXmlCell>
  <singleXmlCell id="790" xr6:uid="{00000000-000C-0000-FFFF-FFFFEA020000}" r="E24" connectionId="0">
    <xmlCellPr id="1" xr6:uid="{00000000-0010-0000-EA02-000001000000}" uniqueName="P1072051">
      <xmlPr mapId="2" xpath="/TFI-IZD-KI/IPK-KI_1000338/P1072051" xmlDataType="decimal"/>
    </xmlCellPr>
  </singleXmlCell>
  <singleXmlCell id="791" xr6:uid="{00000000-000C-0000-FFFF-FFFFEB020000}" r="F24" connectionId="0">
    <xmlCellPr id="1" xr6:uid="{00000000-0010-0000-EB02-000001000000}" uniqueName="P1072052">
      <xmlPr mapId="2" xpath="/TFI-IZD-KI/IPK-KI_1000338/P1072052" xmlDataType="decimal"/>
    </xmlCellPr>
  </singleXmlCell>
  <singleXmlCell id="792" xr6:uid="{00000000-000C-0000-FFFF-FFFFEC020000}" r="G24" connectionId="0">
    <xmlCellPr id="1" xr6:uid="{00000000-0010-0000-EC02-000001000000}" uniqueName="P1072053">
      <xmlPr mapId="2" xpath="/TFI-IZD-KI/IPK-KI_1000338/P1072053" xmlDataType="decimal"/>
    </xmlCellPr>
  </singleXmlCell>
  <singleXmlCell id="793" xr6:uid="{00000000-000C-0000-FFFF-FFFFED020000}" r="H24" connectionId="0">
    <xmlCellPr id="1" xr6:uid="{00000000-0010-0000-ED02-000001000000}" uniqueName="P1072054">
      <xmlPr mapId="2" xpath="/TFI-IZD-KI/IPK-KI_1000338/P1072054" xmlDataType="decimal"/>
    </xmlCellPr>
  </singleXmlCell>
  <singleXmlCell id="794" xr6:uid="{00000000-000C-0000-FFFF-FFFFEE020000}" r="I24" connectionId="0">
    <xmlCellPr id="1" xr6:uid="{00000000-0010-0000-EE02-000001000000}" uniqueName="P1072055">
      <xmlPr mapId="2" xpath="/TFI-IZD-KI/IPK-KI_1000338/P1072055" xmlDataType="decimal"/>
    </xmlCellPr>
  </singleXmlCell>
  <singleXmlCell id="795" xr6:uid="{00000000-000C-0000-FFFF-FFFFEF020000}" r="J24" connectionId="0">
    <xmlCellPr id="1" xr6:uid="{00000000-0010-0000-EF02-000001000000}" uniqueName="P1072056">
      <xmlPr mapId="2" xpath="/TFI-IZD-KI/IPK-KI_1000338/P1072056" xmlDataType="decimal"/>
    </xmlCellPr>
  </singleXmlCell>
  <singleXmlCell id="796" xr6:uid="{00000000-000C-0000-FFFF-FFFFF0020000}" r="K24" connectionId="0">
    <xmlCellPr id="1" xr6:uid="{00000000-0010-0000-F002-000001000000}" uniqueName="P1072057">
      <xmlPr mapId="2" xpath="/TFI-IZD-KI/IPK-KI_1000338/P1072057" xmlDataType="decimal"/>
    </xmlCellPr>
  </singleXmlCell>
  <singleXmlCell id="797" xr6:uid="{00000000-000C-0000-FFFF-FFFFF1020000}" r="L24" connectionId="0">
    <xmlCellPr id="1" xr6:uid="{00000000-0010-0000-F102-000001000000}" uniqueName="P1072058">
      <xmlPr mapId="2" xpath="/TFI-IZD-KI/IPK-KI_1000338/P1072058" xmlDataType="decimal"/>
    </xmlCellPr>
  </singleXmlCell>
  <singleXmlCell id="798" xr6:uid="{00000000-000C-0000-FFFF-FFFFF2020000}" r="M24" connectionId="0">
    <xmlCellPr id="1" xr6:uid="{00000000-0010-0000-F202-000001000000}" uniqueName="P1072059">
      <xmlPr mapId="2" xpath="/TFI-IZD-KI/IPK-KI_1000338/P1072059" xmlDataType="decimal"/>
    </xmlCellPr>
  </singleXmlCell>
  <singleXmlCell id="799" xr6:uid="{00000000-000C-0000-FFFF-FFFFF3020000}" r="N24" connectionId="0">
    <xmlCellPr id="1" xr6:uid="{00000000-0010-0000-F302-000001000000}" uniqueName="P1072060">
      <xmlPr mapId="2" xpath="/TFI-IZD-KI/IPK-KI_1000338/P1072060" xmlDataType="decimal"/>
    </xmlCellPr>
  </singleXmlCell>
  <singleXmlCell id="800" xr6:uid="{00000000-000C-0000-FFFF-FFFFF4020000}" r="O24" connectionId="0">
    <xmlCellPr id="1" xr6:uid="{00000000-0010-0000-F402-000001000000}" uniqueName="P1072061">
      <xmlPr mapId="2" xpath="/TFI-IZD-KI/IPK-KI_1000338/P1072061" xmlDataType="decimal"/>
    </xmlCellPr>
  </singleXmlCell>
  <singleXmlCell id="801" xr6:uid="{00000000-000C-0000-FFFF-FFFFF5020000}" r="P24" connectionId="0">
    <xmlCellPr id="1" xr6:uid="{00000000-0010-0000-F502-000001000000}" uniqueName="P1072062">
      <xmlPr mapId="2" xpath="/TFI-IZD-KI/IPK-KI_1000338/P1072062" xmlDataType="decimal"/>
    </xmlCellPr>
  </singleXmlCell>
  <singleXmlCell id="802" xr6:uid="{00000000-000C-0000-FFFF-FFFFF6020000}" r="Q24" connectionId="0">
    <xmlCellPr id="1" xr6:uid="{00000000-0010-0000-F602-000001000000}" uniqueName="P1072063">
      <xmlPr mapId="2" xpath="/TFI-IZD-KI/IPK-KI_1000338/P1072063" xmlDataType="decimal"/>
    </xmlCellPr>
  </singleXmlCell>
  <singleXmlCell id="803" xr6:uid="{00000000-000C-0000-FFFF-FFFFF7020000}" r="R24" connectionId="0">
    <xmlCellPr id="1" xr6:uid="{00000000-0010-0000-F702-000001000000}" uniqueName="P1072064">
      <xmlPr mapId="2" xpath="/TFI-IZD-KI/IPK-KI_1000338/P1072064" xmlDataType="decimal"/>
    </xmlCellPr>
  </singleXmlCell>
  <singleXmlCell id="804" xr6:uid="{00000000-000C-0000-FFFF-FFFFF8020000}" r="E25" connectionId="0">
    <xmlCellPr id="1" xr6:uid="{00000000-0010-0000-F802-000001000000}" uniqueName="P1072065">
      <xmlPr mapId="2" xpath="/TFI-IZD-KI/IPK-KI_1000338/P1072065" xmlDataType="decimal"/>
    </xmlCellPr>
  </singleXmlCell>
  <singleXmlCell id="805" xr6:uid="{00000000-000C-0000-FFFF-FFFFF9020000}" r="F25" connectionId="0">
    <xmlCellPr id="1" xr6:uid="{00000000-0010-0000-F902-000001000000}" uniqueName="P1072066">
      <xmlPr mapId="2" xpath="/TFI-IZD-KI/IPK-KI_1000338/P1072066" xmlDataType="decimal"/>
    </xmlCellPr>
  </singleXmlCell>
  <singleXmlCell id="806" xr6:uid="{00000000-000C-0000-FFFF-FFFFFA020000}" r="G25" connectionId="0">
    <xmlCellPr id="1" xr6:uid="{00000000-0010-0000-FA02-000001000000}" uniqueName="P1072067">
      <xmlPr mapId="2" xpath="/TFI-IZD-KI/IPK-KI_1000338/P1072067" xmlDataType="decimal"/>
    </xmlCellPr>
  </singleXmlCell>
  <singleXmlCell id="807" xr6:uid="{00000000-000C-0000-FFFF-FFFFFB020000}" r="H25" connectionId="0">
    <xmlCellPr id="1" xr6:uid="{00000000-0010-0000-FB02-000001000000}" uniqueName="P1072068">
      <xmlPr mapId="2" xpath="/TFI-IZD-KI/IPK-KI_1000338/P1072068" xmlDataType="decimal"/>
    </xmlCellPr>
  </singleXmlCell>
  <singleXmlCell id="808" xr6:uid="{00000000-000C-0000-FFFF-FFFFFC020000}" r="I25" connectionId="0">
    <xmlCellPr id="1" xr6:uid="{00000000-0010-0000-FC02-000001000000}" uniqueName="P1072069">
      <xmlPr mapId="2" xpath="/TFI-IZD-KI/IPK-KI_1000338/P1072069" xmlDataType="decimal"/>
    </xmlCellPr>
  </singleXmlCell>
  <singleXmlCell id="809" xr6:uid="{00000000-000C-0000-FFFF-FFFFFD020000}" r="J25" connectionId="0">
    <xmlCellPr id="1" xr6:uid="{00000000-0010-0000-FD02-000001000000}" uniqueName="P1072070">
      <xmlPr mapId="2" xpath="/TFI-IZD-KI/IPK-KI_1000338/P1072070" xmlDataType="decimal"/>
    </xmlCellPr>
  </singleXmlCell>
  <singleXmlCell id="810" xr6:uid="{00000000-000C-0000-FFFF-FFFFFE020000}" r="K25" connectionId="0">
    <xmlCellPr id="1" xr6:uid="{00000000-0010-0000-FE02-000001000000}" uniqueName="P1072071">
      <xmlPr mapId="2" xpath="/TFI-IZD-KI/IPK-KI_1000338/P1072071" xmlDataType="decimal"/>
    </xmlCellPr>
  </singleXmlCell>
  <singleXmlCell id="811" xr6:uid="{00000000-000C-0000-FFFF-FFFFFF020000}" r="L25" connectionId="0">
    <xmlCellPr id="1" xr6:uid="{00000000-0010-0000-FF02-000001000000}" uniqueName="P1072072">
      <xmlPr mapId="2" xpath="/TFI-IZD-KI/IPK-KI_1000338/P1072072" xmlDataType="decimal"/>
    </xmlCellPr>
  </singleXmlCell>
  <singleXmlCell id="812" xr6:uid="{00000000-000C-0000-FFFF-FFFF00030000}" r="M25" connectionId="0">
    <xmlCellPr id="1" xr6:uid="{00000000-0010-0000-0003-000001000000}" uniqueName="P1072073">
      <xmlPr mapId="2" xpath="/TFI-IZD-KI/IPK-KI_1000338/P1072073" xmlDataType="decimal"/>
    </xmlCellPr>
  </singleXmlCell>
  <singleXmlCell id="813" xr6:uid="{00000000-000C-0000-FFFF-FFFF01030000}" r="N25" connectionId="0">
    <xmlCellPr id="1" xr6:uid="{00000000-0010-0000-0103-000001000000}" uniqueName="P1072074">
      <xmlPr mapId="2" xpath="/TFI-IZD-KI/IPK-KI_1000338/P1072074" xmlDataType="decimal"/>
    </xmlCellPr>
  </singleXmlCell>
  <singleXmlCell id="814" xr6:uid="{00000000-000C-0000-FFFF-FFFF02030000}" r="O25" connectionId="0">
    <xmlCellPr id="1" xr6:uid="{00000000-0010-0000-0203-000001000000}" uniqueName="P1072075">
      <xmlPr mapId="2" xpath="/TFI-IZD-KI/IPK-KI_1000338/P1072075" xmlDataType="decimal"/>
    </xmlCellPr>
  </singleXmlCell>
  <singleXmlCell id="815" xr6:uid="{00000000-000C-0000-FFFF-FFFF03030000}" r="P25" connectionId="0">
    <xmlCellPr id="1" xr6:uid="{00000000-0010-0000-0303-000001000000}" uniqueName="P1072076">
      <xmlPr mapId="2" xpath="/TFI-IZD-KI/IPK-KI_1000338/P1072076" xmlDataType="decimal"/>
    </xmlCellPr>
  </singleXmlCell>
  <singleXmlCell id="816" xr6:uid="{00000000-000C-0000-FFFF-FFFF04030000}" r="Q25" connectionId="0">
    <xmlCellPr id="1" xr6:uid="{00000000-0010-0000-0403-000001000000}" uniqueName="P1072077">
      <xmlPr mapId="2" xpath="/TFI-IZD-KI/IPK-KI_1000338/P1072077" xmlDataType="decimal"/>
    </xmlCellPr>
  </singleXmlCell>
  <singleXmlCell id="817" xr6:uid="{00000000-000C-0000-FFFF-FFFF05030000}" r="R25" connectionId="0">
    <xmlCellPr id="1" xr6:uid="{00000000-0010-0000-0503-000001000000}" uniqueName="P1072078">
      <xmlPr mapId="2" xpath="/TFI-IZD-KI/IPK-KI_1000338/P1072078" xmlDataType="decimal"/>
    </xmlCellPr>
  </singleXmlCell>
  <singleXmlCell id="818" xr6:uid="{00000000-000C-0000-FFFF-FFFF06030000}" r="E26" connectionId="0">
    <xmlCellPr id="1" xr6:uid="{00000000-0010-0000-0603-000001000000}" uniqueName="P1072079">
      <xmlPr mapId="2" xpath="/TFI-IZD-KI/IPK-KI_1000338/P1072079" xmlDataType="decimal"/>
    </xmlCellPr>
  </singleXmlCell>
  <singleXmlCell id="819" xr6:uid="{00000000-000C-0000-FFFF-FFFF07030000}" r="F26" connectionId="0">
    <xmlCellPr id="1" xr6:uid="{00000000-0010-0000-0703-000001000000}" uniqueName="P1072080">
      <xmlPr mapId="2" xpath="/TFI-IZD-KI/IPK-KI_1000338/P1072080" xmlDataType="decimal"/>
    </xmlCellPr>
  </singleXmlCell>
  <singleXmlCell id="820" xr6:uid="{00000000-000C-0000-FFFF-FFFF08030000}" r="G26" connectionId="0">
    <xmlCellPr id="1" xr6:uid="{00000000-0010-0000-0803-000001000000}" uniqueName="P1072081">
      <xmlPr mapId="2" xpath="/TFI-IZD-KI/IPK-KI_1000338/P1072081" xmlDataType="decimal"/>
    </xmlCellPr>
  </singleXmlCell>
  <singleXmlCell id="821" xr6:uid="{00000000-000C-0000-FFFF-FFFF09030000}" r="H26" connectionId="0">
    <xmlCellPr id="1" xr6:uid="{00000000-0010-0000-0903-000001000000}" uniqueName="P1072082">
      <xmlPr mapId="2" xpath="/TFI-IZD-KI/IPK-KI_1000338/P1072082" xmlDataType="decimal"/>
    </xmlCellPr>
  </singleXmlCell>
  <singleXmlCell id="822" xr6:uid="{00000000-000C-0000-FFFF-FFFF0A030000}" r="I26" connectionId="0">
    <xmlCellPr id="1" xr6:uid="{00000000-0010-0000-0A03-000001000000}" uniqueName="P1072083">
      <xmlPr mapId="2" xpath="/TFI-IZD-KI/IPK-KI_1000338/P1072083" xmlDataType="decimal"/>
    </xmlCellPr>
  </singleXmlCell>
  <singleXmlCell id="823" xr6:uid="{00000000-000C-0000-FFFF-FFFF0B030000}" r="J26" connectionId="0">
    <xmlCellPr id="1" xr6:uid="{00000000-0010-0000-0B03-000001000000}" uniqueName="P1072084">
      <xmlPr mapId="2" xpath="/TFI-IZD-KI/IPK-KI_1000338/P1072084" xmlDataType="decimal"/>
    </xmlCellPr>
  </singleXmlCell>
  <singleXmlCell id="824" xr6:uid="{00000000-000C-0000-FFFF-FFFF0C030000}" r="K26" connectionId="0">
    <xmlCellPr id="1" xr6:uid="{00000000-0010-0000-0C03-000001000000}" uniqueName="P1072085">
      <xmlPr mapId="2" xpath="/TFI-IZD-KI/IPK-KI_1000338/P1072085" xmlDataType="decimal"/>
    </xmlCellPr>
  </singleXmlCell>
  <singleXmlCell id="825" xr6:uid="{00000000-000C-0000-FFFF-FFFF0D030000}" r="L26" connectionId="0">
    <xmlCellPr id="1" xr6:uid="{00000000-0010-0000-0D03-000001000000}" uniqueName="P1072086">
      <xmlPr mapId="2" xpath="/TFI-IZD-KI/IPK-KI_1000338/P1072086" xmlDataType="decimal"/>
    </xmlCellPr>
  </singleXmlCell>
  <singleXmlCell id="826" xr6:uid="{00000000-000C-0000-FFFF-FFFF0E030000}" r="M26" connectionId="0">
    <xmlCellPr id="1" xr6:uid="{00000000-0010-0000-0E03-000001000000}" uniqueName="P1072087">
      <xmlPr mapId="2" xpath="/TFI-IZD-KI/IPK-KI_1000338/P1072087" xmlDataType="decimal"/>
    </xmlCellPr>
  </singleXmlCell>
  <singleXmlCell id="827" xr6:uid="{00000000-000C-0000-FFFF-FFFF0F030000}" r="N26" connectionId="0">
    <xmlCellPr id="1" xr6:uid="{00000000-0010-0000-0F03-000001000000}" uniqueName="P1072088">
      <xmlPr mapId="2" xpath="/TFI-IZD-KI/IPK-KI_1000338/P1072088" xmlDataType="decimal"/>
    </xmlCellPr>
  </singleXmlCell>
  <singleXmlCell id="828" xr6:uid="{00000000-000C-0000-FFFF-FFFF10030000}" r="O26" connectionId="0">
    <xmlCellPr id="1" xr6:uid="{00000000-0010-0000-1003-000001000000}" uniqueName="P1072089">
      <xmlPr mapId="2" xpath="/TFI-IZD-KI/IPK-KI_1000338/P1072089" xmlDataType="decimal"/>
    </xmlCellPr>
  </singleXmlCell>
  <singleXmlCell id="829" xr6:uid="{00000000-000C-0000-FFFF-FFFF11030000}" r="P26" connectionId="0">
    <xmlCellPr id="1" xr6:uid="{00000000-0010-0000-1103-000001000000}" uniqueName="P1072090">
      <xmlPr mapId="2" xpath="/TFI-IZD-KI/IPK-KI_1000338/P1072090" xmlDataType="decimal"/>
    </xmlCellPr>
  </singleXmlCell>
  <singleXmlCell id="830" xr6:uid="{00000000-000C-0000-FFFF-FFFF12030000}" r="Q26" connectionId="0">
    <xmlCellPr id="1" xr6:uid="{00000000-0010-0000-1203-000001000000}" uniqueName="P1072091">
      <xmlPr mapId="2" xpath="/TFI-IZD-KI/IPK-KI_1000338/P1072091" xmlDataType="decimal"/>
    </xmlCellPr>
  </singleXmlCell>
  <singleXmlCell id="831" xr6:uid="{00000000-000C-0000-FFFF-FFFF13030000}" r="R26" connectionId="0">
    <xmlCellPr id="1" xr6:uid="{00000000-0010-0000-1303-000001000000}" uniqueName="P1072092">
      <xmlPr mapId="2"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80" zoomScaleNormal="100" zoomScaleSheetLayoutView="80" workbookViewId="0">
      <selection activeCell="N10" sqref="N10"/>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8" t="s">
        <v>198</v>
      </c>
      <c r="B1" s="159"/>
      <c r="C1" s="159"/>
      <c r="D1" s="2"/>
      <c r="E1" s="2"/>
      <c r="F1" s="2"/>
      <c r="G1" s="2"/>
      <c r="H1" s="2"/>
      <c r="I1" s="2"/>
      <c r="J1" s="3"/>
    </row>
    <row r="2" spans="1:10" ht="14.45" customHeight="1" x14ac:dyDescent="0.25">
      <c r="A2" s="160" t="s">
        <v>214</v>
      </c>
      <c r="B2" s="161"/>
      <c r="C2" s="161"/>
      <c r="D2" s="161"/>
      <c r="E2" s="161"/>
      <c r="F2" s="161"/>
      <c r="G2" s="161"/>
      <c r="H2" s="161"/>
      <c r="I2" s="161"/>
      <c r="J2" s="162"/>
    </row>
    <row r="3" spans="1:10" x14ac:dyDescent="0.25">
      <c r="A3" s="5"/>
      <c r="B3" s="6"/>
      <c r="C3" s="6"/>
      <c r="D3" s="6"/>
      <c r="E3" s="6"/>
      <c r="F3" s="6"/>
      <c r="G3" s="6"/>
      <c r="H3" s="6"/>
      <c r="I3" s="6"/>
      <c r="J3" s="7"/>
    </row>
    <row r="4" spans="1:10" ht="33.6" customHeight="1" x14ac:dyDescent="0.25">
      <c r="A4" s="163" t="s">
        <v>199</v>
      </c>
      <c r="B4" s="164"/>
      <c r="C4" s="164"/>
      <c r="D4" s="164"/>
      <c r="E4" s="165">
        <v>44562</v>
      </c>
      <c r="F4" s="166"/>
      <c r="G4" s="8" t="s">
        <v>0</v>
      </c>
      <c r="H4" s="167">
        <v>44651</v>
      </c>
      <c r="I4" s="166"/>
      <c r="J4" s="9"/>
    </row>
    <row r="5" spans="1:10" s="10" customFormat="1" ht="10.15" customHeight="1" x14ac:dyDescent="0.25">
      <c r="A5" s="168"/>
      <c r="B5" s="169"/>
      <c r="C5" s="169"/>
      <c r="D5" s="169"/>
      <c r="E5" s="169"/>
      <c r="F5" s="169"/>
      <c r="G5" s="169"/>
      <c r="H5" s="169"/>
      <c r="I5" s="169"/>
      <c r="J5" s="170"/>
    </row>
    <row r="6" spans="1:10" ht="20.45" customHeight="1" x14ac:dyDescent="0.25">
      <c r="A6" s="11"/>
      <c r="B6" s="12" t="s">
        <v>219</v>
      </c>
      <c r="C6" s="13"/>
      <c r="D6" s="13"/>
      <c r="E6" s="19">
        <v>2022</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220</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78" t="s">
        <v>221</v>
      </c>
      <c r="B10" s="179"/>
      <c r="C10" s="179"/>
      <c r="D10" s="179"/>
      <c r="E10" s="179"/>
      <c r="F10" s="179"/>
      <c r="G10" s="179"/>
      <c r="H10" s="179"/>
      <c r="I10" s="179"/>
      <c r="J10" s="21"/>
    </row>
    <row r="11" spans="1:10" ht="24.6" customHeight="1" x14ac:dyDescent="0.25">
      <c r="A11" s="180" t="s">
        <v>200</v>
      </c>
      <c r="B11" s="181"/>
      <c r="C11" s="173" t="s">
        <v>283</v>
      </c>
      <c r="D11" s="174"/>
      <c r="E11" s="22"/>
      <c r="F11" s="182" t="s">
        <v>222</v>
      </c>
      <c r="G11" s="172"/>
      <c r="H11" s="183" t="s">
        <v>284</v>
      </c>
      <c r="I11" s="184"/>
      <c r="J11" s="23"/>
    </row>
    <row r="12" spans="1:10" ht="14.45" customHeight="1" x14ac:dyDescent="0.25">
      <c r="A12" s="24"/>
      <c r="B12" s="25"/>
      <c r="C12" s="25"/>
      <c r="D12" s="25"/>
      <c r="E12" s="176"/>
      <c r="F12" s="176"/>
      <c r="G12" s="176"/>
      <c r="H12" s="176"/>
      <c r="I12" s="26"/>
      <c r="J12" s="23"/>
    </row>
    <row r="13" spans="1:10" ht="21" customHeight="1" x14ac:dyDescent="0.25">
      <c r="A13" s="171" t="s">
        <v>215</v>
      </c>
      <c r="B13" s="172"/>
      <c r="C13" s="173" t="s">
        <v>285</v>
      </c>
      <c r="D13" s="174"/>
      <c r="E13" s="175"/>
      <c r="F13" s="176"/>
      <c r="G13" s="176"/>
      <c r="H13" s="176"/>
      <c r="I13" s="26"/>
      <c r="J13" s="23"/>
    </row>
    <row r="14" spans="1:10" ht="10.9" customHeight="1" x14ac:dyDescent="0.25">
      <c r="A14" s="22"/>
      <c r="B14" s="26"/>
      <c r="C14" s="25"/>
      <c r="D14" s="25"/>
      <c r="E14" s="177"/>
      <c r="F14" s="177"/>
      <c r="G14" s="177"/>
      <c r="H14" s="177"/>
      <c r="I14" s="25"/>
      <c r="J14" s="27"/>
    </row>
    <row r="15" spans="1:10" ht="22.9" customHeight="1" x14ac:dyDescent="0.25">
      <c r="A15" s="171" t="s">
        <v>201</v>
      </c>
      <c r="B15" s="172"/>
      <c r="C15" s="173" t="s">
        <v>286</v>
      </c>
      <c r="D15" s="174"/>
      <c r="E15" s="191"/>
      <c r="F15" s="192"/>
      <c r="G15" s="28" t="s">
        <v>223</v>
      </c>
      <c r="H15" s="183" t="s">
        <v>287</v>
      </c>
      <c r="I15" s="184"/>
      <c r="J15" s="29"/>
    </row>
    <row r="16" spans="1:10" ht="10.9" customHeight="1" x14ac:dyDescent="0.25">
      <c r="A16" s="22"/>
      <c r="B16" s="26"/>
      <c r="C16" s="25"/>
      <c r="D16" s="25"/>
      <c r="E16" s="177"/>
      <c r="F16" s="177"/>
      <c r="G16" s="177"/>
      <c r="H16" s="177"/>
      <c r="I16" s="25"/>
      <c r="J16" s="27"/>
    </row>
    <row r="17" spans="1:10" ht="22.9" customHeight="1" x14ac:dyDescent="0.25">
      <c r="A17" s="30"/>
      <c r="B17" s="28" t="s">
        <v>224</v>
      </c>
      <c r="C17" s="173" t="s">
        <v>288</v>
      </c>
      <c r="D17" s="174"/>
      <c r="E17" s="31"/>
      <c r="F17" s="31"/>
      <c r="G17" s="31"/>
      <c r="H17" s="31"/>
      <c r="I17" s="31"/>
      <c r="J17" s="29"/>
    </row>
    <row r="18" spans="1:10" x14ac:dyDescent="0.25">
      <c r="A18" s="185"/>
      <c r="B18" s="186"/>
      <c r="C18" s="177"/>
      <c r="D18" s="177"/>
      <c r="E18" s="177"/>
      <c r="F18" s="177"/>
      <c r="G18" s="177"/>
      <c r="H18" s="177"/>
      <c r="I18" s="25"/>
      <c r="J18" s="27"/>
    </row>
    <row r="19" spans="1:10" x14ac:dyDescent="0.25">
      <c r="A19" s="180" t="s">
        <v>202</v>
      </c>
      <c r="B19" s="187"/>
      <c r="C19" s="188" t="s">
        <v>289</v>
      </c>
      <c r="D19" s="189"/>
      <c r="E19" s="189"/>
      <c r="F19" s="189"/>
      <c r="G19" s="189"/>
      <c r="H19" s="189"/>
      <c r="I19" s="189"/>
      <c r="J19" s="190"/>
    </row>
    <row r="20" spans="1:10" x14ac:dyDescent="0.25">
      <c r="A20" s="24"/>
      <c r="B20" s="25"/>
      <c r="C20" s="32"/>
      <c r="D20" s="25"/>
      <c r="E20" s="177"/>
      <c r="F20" s="177"/>
      <c r="G20" s="177"/>
      <c r="H20" s="177"/>
      <c r="I20" s="25"/>
      <c r="J20" s="27"/>
    </row>
    <row r="21" spans="1:10" x14ac:dyDescent="0.25">
      <c r="A21" s="180" t="s">
        <v>203</v>
      </c>
      <c r="B21" s="187"/>
      <c r="C21" s="183">
        <v>48000</v>
      </c>
      <c r="D21" s="184"/>
      <c r="E21" s="177"/>
      <c r="F21" s="177"/>
      <c r="G21" s="188" t="s">
        <v>290</v>
      </c>
      <c r="H21" s="189"/>
      <c r="I21" s="189"/>
      <c r="J21" s="190"/>
    </row>
    <row r="22" spans="1:10" x14ac:dyDescent="0.25">
      <c r="A22" s="24"/>
      <c r="B22" s="25"/>
      <c r="C22" s="25"/>
      <c r="D22" s="25"/>
      <c r="E22" s="177"/>
      <c r="F22" s="177"/>
      <c r="G22" s="177"/>
      <c r="H22" s="177"/>
      <c r="I22" s="25"/>
      <c r="J22" s="27"/>
    </row>
    <row r="23" spans="1:10" x14ac:dyDescent="0.25">
      <c r="A23" s="180" t="s">
        <v>204</v>
      </c>
      <c r="B23" s="187"/>
      <c r="C23" s="188" t="s">
        <v>291</v>
      </c>
      <c r="D23" s="189"/>
      <c r="E23" s="189"/>
      <c r="F23" s="189"/>
      <c r="G23" s="189"/>
      <c r="H23" s="189"/>
      <c r="I23" s="189"/>
      <c r="J23" s="190"/>
    </row>
    <row r="24" spans="1:10" x14ac:dyDescent="0.25">
      <c r="A24" s="24"/>
      <c r="B24" s="25"/>
      <c r="C24" s="25"/>
      <c r="D24" s="25"/>
      <c r="E24" s="177"/>
      <c r="F24" s="177"/>
      <c r="G24" s="177"/>
      <c r="H24" s="177"/>
      <c r="I24" s="25"/>
      <c r="J24" s="27"/>
    </row>
    <row r="25" spans="1:10" x14ac:dyDescent="0.25">
      <c r="A25" s="180" t="s">
        <v>205</v>
      </c>
      <c r="B25" s="187"/>
      <c r="C25" s="196" t="s">
        <v>292</v>
      </c>
      <c r="D25" s="197"/>
      <c r="E25" s="197"/>
      <c r="F25" s="197"/>
      <c r="G25" s="197"/>
      <c r="H25" s="197"/>
      <c r="I25" s="197"/>
      <c r="J25" s="198"/>
    </row>
    <row r="26" spans="1:10" x14ac:dyDescent="0.25">
      <c r="A26" s="24"/>
      <c r="B26" s="25"/>
      <c r="C26" s="32"/>
      <c r="D26" s="25"/>
      <c r="E26" s="177"/>
      <c r="F26" s="177"/>
      <c r="G26" s="177"/>
      <c r="H26" s="177"/>
      <c r="I26" s="25"/>
      <c r="J26" s="27"/>
    </row>
    <row r="27" spans="1:10" x14ac:dyDescent="0.25">
      <c r="A27" s="180" t="s">
        <v>206</v>
      </c>
      <c r="B27" s="187"/>
      <c r="C27" s="196" t="s">
        <v>293</v>
      </c>
      <c r="D27" s="197"/>
      <c r="E27" s="197"/>
      <c r="F27" s="197"/>
      <c r="G27" s="197"/>
      <c r="H27" s="197"/>
      <c r="I27" s="197"/>
      <c r="J27" s="198"/>
    </row>
    <row r="28" spans="1:10" ht="13.9" customHeight="1" x14ac:dyDescent="0.25">
      <c r="A28" s="24"/>
      <c r="B28" s="25"/>
      <c r="C28" s="32"/>
      <c r="D28" s="25"/>
      <c r="E28" s="177"/>
      <c r="F28" s="177"/>
      <c r="G28" s="177"/>
      <c r="H28" s="177"/>
      <c r="I28" s="25"/>
      <c r="J28" s="27"/>
    </row>
    <row r="29" spans="1:10" ht="22.9" customHeight="1" x14ac:dyDescent="0.25">
      <c r="A29" s="193" t="s">
        <v>216</v>
      </c>
      <c r="B29" s="194"/>
      <c r="C29" s="33">
        <v>228</v>
      </c>
      <c r="D29" s="34"/>
      <c r="E29" s="195"/>
      <c r="F29" s="195"/>
      <c r="G29" s="195"/>
      <c r="H29" s="195"/>
      <c r="I29" s="35"/>
      <c r="J29" s="36"/>
    </row>
    <row r="30" spans="1:10" x14ac:dyDescent="0.25">
      <c r="A30" s="24"/>
      <c r="B30" s="25"/>
      <c r="C30" s="25"/>
      <c r="D30" s="25"/>
      <c r="E30" s="177"/>
      <c r="F30" s="177"/>
      <c r="G30" s="177"/>
      <c r="H30" s="177"/>
      <c r="I30" s="35"/>
      <c r="J30" s="36"/>
    </row>
    <row r="31" spans="1:10" x14ac:dyDescent="0.25">
      <c r="A31" s="180" t="s">
        <v>207</v>
      </c>
      <c r="B31" s="187"/>
      <c r="C31" s="49" t="s">
        <v>226</v>
      </c>
      <c r="D31" s="199" t="s">
        <v>225</v>
      </c>
      <c r="E31" s="200"/>
      <c r="F31" s="200"/>
      <c r="G31" s="200"/>
      <c r="H31" s="37"/>
      <c r="I31" s="38" t="s">
        <v>226</v>
      </c>
      <c r="J31" s="39" t="s">
        <v>227</v>
      </c>
    </row>
    <row r="32" spans="1:10" x14ac:dyDescent="0.25">
      <c r="A32" s="180"/>
      <c r="B32" s="187"/>
      <c r="C32" s="40"/>
      <c r="D32" s="8"/>
      <c r="E32" s="192"/>
      <c r="F32" s="192"/>
      <c r="G32" s="192"/>
      <c r="H32" s="192"/>
      <c r="I32" s="35"/>
      <c r="J32" s="36"/>
    </row>
    <row r="33" spans="1:10" x14ac:dyDescent="0.25">
      <c r="A33" s="180" t="s">
        <v>217</v>
      </c>
      <c r="B33" s="187"/>
      <c r="C33" s="33" t="s">
        <v>229</v>
      </c>
      <c r="D33" s="199" t="s">
        <v>228</v>
      </c>
      <c r="E33" s="200"/>
      <c r="F33" s="200"/>
      <c r="G33" s="200"/>
      <c r="H33" s="31"/>
      <c r="I33" s="38" t="s">
        <v>229</v>
      </c>
      <c r="J33" s="39" t="s">
        <v>230</v>
      </c>
    </row>
    <row r="34" spans="1:10" x14ac:dyDescent="0.25">
      <c r="A34" s="24"/>
      <c r="B34" s="25"/>
      <c r="C34" s="25"/>
      <c r="D34" s="25"/>
      <c r="E34" s="177"/>
      <c r="F34" s="177"/>
      <c r="G34" s="177"/>
      <c r="H34" s="177"/>
      <c r="I34" s="25"/>
      <c r="J34" s="27"/>
    </row>
    <row r="35" spans="1:10" x14ac:dyDescent="0.25">
      <c r="A35" s="199" t="s">
        <v>218</v>
      </c>
      <c r="B35" s="200"/>
      <c r="C35" s="200"/>
      <c r="D35" s="200"/>
      <c r="E35" s="200" t="s">
        <v>208</v>
      </c>
      <c r="F35" s="200"/>
      <c r="G35" s="200"/>
      <c r="H35" s="200"/>
      <c r="I35" s="200"/>
      <c r="J35" s="41" t="s">
        <v>209</v>
      </c>
    </row>
    <row r="36" spans="1:10" x14ac:dyDescent="0.25">
      <c r="A36" s="24"/>
      <c r="B36" s="25"/>
      <c r="C36" s="25"/>
      <c r="D36" s="25"/>
      <c r="E36" s="177"/>
      <c r="F36" s="177"/>
      <c r="G36" s="177"/>
      <c r="H36" s="177"/>
      <c r="I36" s="25"/>
      <c r="J36" s="36"/>
    </row>
    <row r="37" spans="1:10" x14ac:dyDescent="0.25">
      <c r="A37" s="201"/>
      <c r="B37" s="202"/>
      <c r="C37" s="202"/>
      <c r="D37" s="202"/>
      <c r="E37" s="201"/>
      <c r="F37" s="202"/>
      <c r="G37" s="202"/>
      <c r="H37" s="202"/>
      <c r="I37" s="203"/>
      <c r="J37" s="42"/>
    </row>
    <row r="38" spans="1:10" x14ac:dyDescent="0.25">
      <c r="A38" s="24"/>
      <c r="B38" s="25"/>
      <c r="C38" s="32"/>
      <c r="D38" s="204"/>
      <c r="E38" s="204"/>
      <c r="F38" s="204"/>
      <c r="G38" s="204"/>
      <c r="H38" s="204"/>
      <c r="I38" s="204"/>
      <c r="J38" s="27"/>
    </row>
    <row r="39" spans="1:10" x14ac:dyDescent="0.25">
      <c r="A39" s="201"/>
      <c r="B39" s="202"/>
      <c r="C39" s="202"/>
      <c r="D39" s="203"/>
      <c r="E39" s="201"/>
      <c r="F39" s="202"/>
      <c r="G39" s="202"/>
      <c r="H39" s="202"/>
      <c r="I39" s="203"/>
      <c r="J39" s="33"/>
    </row>
    <row r="40" spans="1:10" x14ac:dyDescent="0.25">
      <c r="A40" s="24"/>
      <c r="B40" s="25"/>
      <c r="C40" s="32"/>
      <c r="D40" s="43"/>
      <c r="E40" s="204"/>
      <c r="F40" s="204"/>
      <c r="G40" s="204"/>
      <c r="H40" s="204"/>
      <c r="I40" s="26"/>
      <c r="J40" s="27"/>
    </row>
    <row r="41" spans="1:10" x14ac:dyDescent="0.25">
      <c r="A41" s="201"/>
      <c r="B41" s="202"/>
      <c r="C41" s="202"/>
      <c r="D41" s="203"/>
      <c r="E41" s="201"/>
      <c r="F41" s="202"/>
      <c r="G41" s="202"/>
      <c r="H41" s="202"/>
      <c r="I41" s="203"/>
      <c r="J41" s="33"/>
    </row>
    <row r="42" spans="1:10" x14ac:dyDescent="0.25">
      <c r="A42" s="24"/>
      <c r="B42" s="25"/>
      <c r="C42" s="32"/>
      <c r="D42" s="43"/>
      <c r="E42" s="204"/>
      <c r="F42" s="204"/>
      <c r="G42" s="204"/>
      <c r="H42" s="204"/>
      <c r="I42" s="26"/>
      <c r="J42" s="27"/>
    </row>
    <row r="43" spans="1:10" x14ac:dyDescent="0.25">
      <c r="A43" s="201"/>
      <c r="B43" s="202"/>
      <c r="C43" s="202"/>
      <c r="D43" s="203"/>
      <c r="E43" s="201"/>
      <c r="F43" s="202"/>
      <c r="G43" s="202"/>
      <c r="H43" s="202"/>
      <c r="I43" s="203"/>
      <c r="J43" s="33"/>
    </row>
    <row r="44" spans="1:10" x14ac:dyDescent="0.25">
      <c r="A44" s="44"/>
      <c r="B44" s="32"/>
      <c r="C44" s="205"/>
      <c r="D44" s="205"/>
      <c r="E44" s="177"/>
      <c r="F44" s="177"/>
      <c r="G44" s="205"/>
      <c r="H44" s="205"/>
      <c r="I44" s="205"/>
      <c r="J44" s="27"/>
    </row>
    <row r="45" spans="1:10" x14ac:dyDescent="0.25">
      <c r="A45" s="201"/>
      <c r="B45" s="202"/>
      <c r="C45" s="202"/>
      <c r="D45" s="203"/>
      <c r="E45" s="201"/>
      <c r="F45" s="202"/>
      <c r="G45" s="202"/>
      <c r="H45" s="202"/>
      <c r="I45" s="203"/>
      <c r="J45" s="33"/>
    </row>
    <row r="46" spans="1:10" x14ac:dyDescent="0.25">
      <c r="A46" s="44"/>
      <c r="B46" s="32"/>
      <c r="C46" s="32"/>
      <c r="D46" s="25"/>
      <c r="E46" s="206"/>
      <c r="F46" s="206"/>
      <c r="G46" s="205"/>
      <c r="H46" s="205"/>
      <c r="I46" s="25"/>
      <c r="J46" s="27"/>
    </row>
    <row r="47" spans="1:10" x14ac:dyDescent="0.25">
      <c r="A47" s="201"/>
      <c r="B47" s="202"/>
      <c r="C47" s="202"/>
      <c r="D47" s="203"/>
      <c r="E47" s="201"/>
      <c r="F47" s="202"/>
      <c r="G47" s="202"/>
      <c r="H47" s="202"/>
      <c r="I47" s="203"/>
      <c r="J47" s="33"/>
    </row>
    <row r="48" spans="1:10" x14ac:dyDescent="0.25">
      <c r="A48" s="44"/>
      <c r="B48" s="32"/>
      <c r="C48" s="32"/>
      <c r="D48" s="25"/>
      <c r="E48" s="177"/>
      <c r="F48" s="177"/>
      <c r="G48" s="205"/>
      <c r="H48" s="205"/>
      <c r="I48" s="25"/>
      <c r="J48" s="45" t="s">
        <v>231</v>
      </c>
    </row>
    <row r="49" spans="1:10" x14ac:dyDescent="0.25">
      <c r="A49" s="44"/>
      <c r="B49" s="32"/>
      <c r="C49" s="32"/>
      <c r="D49" s="25"/>
      <c r="E49" s="177"/>
      <c r="F49" s="177"/>
      <c r="G49" s="205"/>
      <c r="H49" s="205"/>
      <c r="I49" s="25"/>
      <c r="J49" s="45" t="s">
        <v>232</v>
      </c>
    </row>
    <row r="50" spans="1:10" ht="14.45" customHeight="1" x14ac:dyDescent="0.25">
      <c r="A50" s="171" t="s">
        <v>210</v>
      </c>
      <c r="B50" s="182"/>
      <c r="C50" s="183" t="s">
        <v>232</v>
      </c>
      <c r="D50" s="184"/>
      <c r="E50" s="211" t="s">
        <v>233</v>
      </c>
      <c r="F50" s="194"/>
      <c r="G50" s="188"/>
      <c r="H50" s="189"/>
      <c r="I50" s="189"/>
      <c r="J50" s="190"/>
    </row>
    <row r="51" spans="1:10" x14ac:dyDescent="0.25">
      <c r="A51" s="44"/>
      <c r="B51" s="32"/>
      <c r="C51" s="205"/>
      <c r="D51" s="205"/>
      <c r="E51" s="177"/>
      <c r="F51" s="177"/>
      <c r="G51" s="212" t="s">
        <v>234</v>
      </c>
      <c r="H51" s="212"/>
      <c r="I51" s="212"/>
      <c r="J51" s="16"/>
    </row>
    <row r="52" spans="1:10" ht="13.9" customHeight="1" x14ac:dyDescent="0.25">
      <c r="A52" s="171" t="s">
        <v>211</v>
      </c>
      <c r="B52" s="182"/>
      <c r="C52" s="188" t="s">
        <v>294</v>
      </c>
      <c r="D52" s="189"/>
      <c r="E52" s="189"/>
      <c r="F52" s="189"/>
      <c r="G52" s="189"/>
      <c r="H52" s="189"/>
      <c r="I52" s="189"/>
      <c r="J52" s="190"/>
    </row>
    <row r="53" spans="1:10" x14ac:dyDescent="0.25">
      <c r="A53" s="24"/>
      <c r="B53" s="25"/>
      <c r="C53" s="195" t="s">
        <v>212</v>
      </c>
      <c r="D53" s="195"/>
      <c r="E53" s="195"/>
      <c r="F53" s="195"/>
      <c r="G53" s="195"/>
      <c r="H53" s="195"/>
      <c r="I53" s="195"/>
      <c r="J53" s="27"/>
    </row>
    <row r="54" spans="1:10" x14ac:dyDescent="0.25">
      <c r="A54" s="171" t="s">
        <v>213</v>
      </c>
      <c r="B54" s="182"/>
      <c r="C54" s="207" t="s">
        <v>295</v>
      </c>
      <c r="D54" s="208"/>
      <c r="E54" s="209"/>
      <c r="F54" s="177"/>
      <c r="G54" s="177"/>
      <c r="H54" s="200"/>
      <c r="I54" s="200"/>
      <c r="J54" s="210"/>
    </row>
    <row r="55" spans="1:10" x14ac:dyDescent="0.25">
      <c r="A55" s="24"/>
      <c r="B55" s="25"/>
      <c r="C55" s="32"/>
      <c r="D55" s="25"/>
      <c r="E55" s="177"/>
      <c r="F55" s="177"/>
      <c r="G55" s="177"/>
      <c r="H55" s="177"/>
      <c r="I55" s="25"/>
      <c r="J55" s="27"/>
    </row>
    <row r="56" spans="1:10" ht="14.45" customHeight="1" x14ac:dyDescent="0.25">
      <c r="A56" s="171" t="s">
        <v>205</v>
      </c>
      <c r="B56" s="182"/>
      <c r="C56" s="213" t="s">
        <v>296</v>
      </c>
      <c r="D56" s="214"/>
      <c r="E56" s="214"/>
      <c r="F56" s="214"/>
      <c r="G56" s="214"/>
      <c r="H56" s="214"/>
      <c r="I56" s="214"/>
      <c r="J56" s="215"/>
    </row>
    <row r="57" spans="1:10" x14ac:dyDescent="0.25">
      <c r="A57" s="24"/>
      <c r="B57" s="25"/>
      <c r="C57" s="25"/>
      <c r="D57" s="25"/>
      <c r="E57" s="177"/>
      <c r="F57" s="177"/>
      <c r="G57" s="177"/>
      <c r="H57" s="177"/>
      <c r="I57" s="25"/>
      <c r="J57" s="27"/>
    </row>
    <row r="58" spans="1:10" x14ac:dyDescent="0.25">
      <c r="A58" s="171" t="s">
        <v>235</v>
      </c>
      <c r="B58" s="182"/>
      <c r="C58" s="213"/>
      <c r="D58" s="214"/>
      <c r="E58" s="214"/>
      <c r="F58" s="214"/>
      <c r="G58" s="214"/>
      <c r="H58" s="214"/>
      <c r="I58" s="214"/>
      <c r="J58" s="215"/>
    </row>
    <row r="59" spans="1:10" ht="14.45" customHeight="1" x14ac:dyDescent="0.25">
      <c r="A59" s="24"/>
      <c r="B59" s="25"/>
      <c r="C59" s="216" t="s">
        <v>236</v>
      </c>
      <c r="D59" s="216"/>
      <c r="E59" s="216"/>
      <c r="F59" s="216"/>
      <c r="G59" s="25"/>
      <c r="H59" s="25"/>
      <c r="I59" s="25"/>
      <c r="J59" s="27"/>
    </row>
    <row r="60" spans="1:10" x14ac:dyDescent="0.25">
      <c r="A60" s="171" t="s">
        <v>237</v>
      </c>
      <c r="B60" s="182"/>
      <c r="C60" s="213"/>
      <c r="D60" s="214"/>
      <c r="E60" s="214"/>
      <c r="F60" s="214"/>
      <c r="G60" s="214"/>
      <c r="H60" s="214"/>
      <c r="I60" s="214"/>
      <c r="J60" s="215"/>
    </row>
    <row r="61" spans="1:10" ht="14.45" customHeight="1" x14ac:dyDescent="0.25">
      <c r="A61" s="46"/>
      <c r="B61" s="47"/>
      <c r="C61" s="217" t="s">
        <v>238</v>
      </c>
      <c r="D61" s="217"/>
      <c r="E61" s="217"/>
      <c r="F61" s="217"/>
      <c r="G61" s="217"/>
      <c r="H61" s="47"/>
      <c r="I61" s="47"/>
      <c r="J61" s="48"/>
    </row>
    <row r="68" ht="27" customHeight="1" x14ac:dyDescent="0.25"/>
    <row r="72" ht="38.450000000000003" customHeight="1" x14ac:dyDescent="0.25"/>
  </sheetData>
  <sheetProtection algorithmName="SHA-512" hashValue="DGzxpPbyaicgQA9wnVPzHnGPnsQzDkAayo+AUFDtKtXZFS8PRqAoT0gRVrEX/okW77cW9V4j+ptRLqaWJ7iTwA==" saltValue="Whi1AOe/cTbRIwxlc4CFN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x14ac:dyDescent="0.2">
      <c r="A1" s="235" t="s">
        <v>1</v>
      </c>
      <c r="B1" s="236"/>
      <c r="C1" s="236"/>
      <c r="D1" s="236"/>
      <c r="E1" s="236"/>
      <c r="F1" s="236"/>
      <c r="G1" s="236"/>
      <c r="H1" s="236"/>
    </row>
    <row r="2" spans="1:9" x14ac:dyDescent="0.2">
      <c r="A2" s="237" t="s">
        <v>297</v>
      </c>
      <c r="B2" s="238"/>
      <c r="C2" s="238"/>
      <c r="D2" s="238"/>
      <c r="E2" s="238"/>
      <c r="F2" s="238"/>
      <c r="G2" s="238"/>
      <c r="H2" s="238"/>
    </row>
    <row r="3" spans="1:9" x14ac:dyDescent="0.2">
      <c r="A3" s="239" t="s">
        <v>10</v>
      </c>
      <c r="B3" s="240"/>
      <c r="C3" s="240"/>
      <c r="D3" s="240"/>
      <c r="E3" s="240"/>
      <c r="F3" s="240"/>
      <c r="G3" s="240"/>
      <c r="H3" s="240"/>
      <c r="I3" s="241"/>
    </row>
    <row r="4" spans="1:9" x14ac:dyDescent="0.2">
      <c r="A4" s="242" t="s">
        <v>299</v>
      </c>
      <c r="B4" s="243"/>
      <c r="C4" s="243"/>
      <c r="D4" s="243"/>
      <c r="E4" s="243"/>
      <c r="F4" s="243"/>
      <c r="G4" s="243"/>
      <c r="H4" s="243"/>
      <c r="I4" s="244"/>
    </row>
    <row r="5" spans="1:9" ht="45.75" thickBot="1" x14ac:dyDescent="0.25">
      <c r="A5" s="245" t="s">
        <v>2</v>
      </c>
      <c r="B5" s="246"/>
      <c r="C5" s="246"/>
      <c r="D5" s="246"/>
      <c r="E5" s="246"/>
      <c r="F5" s="247"/>
      <c r="G5" s="55" t="s">
        <v>3</v>
      </c>
      <c r="H5" s="56" t="s">
        <v>194</v>
      </c>
      <c r="I5" s="57" t="s">
        <v>191</v>
      </c>
    </row>
    <row r="6" spans="1:9" x14ac:dyDescent="0.2">
      <c r="A6" s="232">
        <v>1</v>
      </c>
      <c r="B6" s="233"/>
      <c r="C6" s="233"/>
      <c r="D6" s="233"/>
      <c r="E6" s="233"/>
      <c r="F6" s="234"/>
      <c r="G6" s="58">
        <v>2</v>
      </c>
      <c r="H6" s="59">
        <v>3</v>
      </c>
      <c r="I6" s="59">
        <v>4</v>
      </c>
    </row>
    <row r="7" spans="1:9" x14ac:dyDescent="0.2">
      <c r="A7" s="227"/>
      <c r="B7" s="227"/>
      <c r="C7" s="227"/>
      <c r="D7" s="227"/>
      <c r="E7" s="227"/>
      <c r="F7" s="227"/>
      <c r="G7" s="227"/>
      <c r="H7" s="227"/>
      <c r="I7" s="228"/>
    </row>
    <row r="8" spans="1:9" x14ac:dyDescent="0.2">
      <c r="A8" s="222" t="s">
        <v>12</v>
      </c>
      <c r="B8" s="226"/>
      <c r="C8" s="226"/>
      <c r="D8" s="226"/>
      <c r="E8" s="226"/>
      <c r="F8" s="226"/>
      <c r="G8" s="226"/>
      <c r="H8" s="226"/>
      <c r="I8" s="226"/>
    </row>
    <row r="9" spans="1:9" ht="28.5" customHeight="1" x14ac:dyDescent="0.2">
      <c r="A9" s="229" t="s">
        <v>19</v>
      </c>
      <c r="B9" s="229"/>
      <c r="C9" s="229"/>
      <c r="D9" s="229"/>
      <c r="E9" s="229"/>
      <c r="F9" s="229"/>
      <c r="G9" s="60">
        <v>1</v>
      </c>
      <c r="H9" s="61">
        <f>H10+H11+H12</f>
        <v>744089004</v>
      </c>
      <c r="I9" s="61">
        <f>I10+I11+I12</f>
        <v>550691597</v>
      </c>
    </row>
    <row r="10" spans="1:9" x14ac:dyDescent="0.2">
      <c r="A10" s="230" t="s">
        <v>20</v>
      </c>
      <c r="B10" s="230"/>
      <c r="C10" s="230"/>
      <c r="D10" s="230"/>
      <c r="E10" s="230"/>
      <c r="F10" s="230"/>
      <c r="G10" s="62">
        <v>2</v>
      </c>
      <c r="H10" s="63">
        <v>48852653</v>
      </c>
      <c r="I10" s="63">
        <v>52066085</v>
      </c>
    </row>
    <row r="11" spans="1:9" x14ac:dyDescent="0.2">
      <c r="A11" s="230" t="s">
        <v>241</v>
      </c>
      <c r="B11" s="230"/>
      <c r="C11" s="230"/>
      <c r="D11" s="230"/>
      <c r="E11" s="230"/>
      <c r="F11" s="230"/>
      <c r="G11" s="62">
        <v>3</v>
      </c>
      <c r="H11" s="63">
        <v>652339009</v>
      </c>
      <c r="I11" s="63">
        <v>441285445</v>
      </c>
    </row>
    <row r="12" spans="1:9" x14ac:dyDescent="0.2">
      <c r="A12" s="231" t="s">
        <v>21</v>
      </c>
      <c r="B12" s="231"/>
      <c r="C12" s="231"/>
      <c r="D12" s="231"/>
      <c r="E12" s="231"/>
      <c r="F12" s="231"/>
      <c r="G12" s="62">
        <v>4</v>
      </c>
      <c r="H12" s="63">
        <v>42897342</v>
      </c>
      <c r="I12" s="63">
        <v>57340067</v>
      </c>
    </row>
    <row r="13" spans="1:9" x14ac:dyDescent="0.2">
      <c r="A13" s="224" t="s">
        <v>22</v>
      </c>
      <c r="B13" s="224"/>
      <c r="C13" s="224"/>
      <c r="D13" s="224"/>
      <c r="E13" s="224"/>
      <c r="F13" s="224"/>
      <c r="G13" s="60">
        <v>5</v>
      </c>
      <c r="H13" s="61">
        <f>H14+H15+H16+H17</f>
        <v>0</v>
      </c>
      <c r="I13" s="61">
        <f>I14+I15+I16+I17</f>
        <v>0</v>
      </c>
    </row>
    <row r="14" spans="1:9" x14ac:dyDescent="0.2">
      <c r="A14" s="220" t="s">
        <v>23</v>
      </c>
      <c r="B14" s="220"/>
      <c r="C14" s="220"/>
      <c r="D14" s="220"/>
      <c r="E14" s="220"/>
      <c r="F14" s="220"/>
      <c r="G14" s="62">
        <v>6</v>
      </c>
      <c r="H14" s="63">
        <v>0</v>
      </c>
      <c r="I14" s="63">
        <v>0</v>
      </c>
    </row>
    <row r="15" spans="1:9" x14ac:dyDescent="0.2">
      <c r="A15" s="220" t="s">
        <v>24</v>
      </c>
      <c r="B15" s="220"/>
      <c r="C15" s="220"/>
      <c r="D15" s="220"/>
      <c r="E15" s="220"/>
      <c r="F15" s="220"/>
      <c r="G15" s="62">
        <v>7</v>
      </c>
      <c r="H15" s="63">
        <v>0</v>
      </c>
      <c r="I15" s="63">
        <v>0</v>
      </c>
    </row>
    <row r="16" spans="1:9" x14ac:dyDescent="0.2">
      <c r="A16" s="220" t="s">
        <v>25</v>
      </c>
      <c r="B16" s="220"/>
      <c r="C16" s="220"/>
      <c r="D16" s="220"/>
      <c r="E16" s="220"/>
      <c r="F16" s="220"/>
      <c r="G16" s="62">
        <v>8</v>
      </c>
      <c r="H16" s="63">
        <v>0</v>
      </c>
      <c r="I16" s="63">
        <v>0</v>
      </c>
    </row>
    <row r="17" spans="1:9" x14ac:dyDescent="0.2">
      <c r="A17" s="220" t="s">
        <v>26</v>
      </c>
      <c r="B17" s="220"/>
      <c r="C17" s="220"/>
      <c r="D17" s="220"/>
      <c r="E17" s="220"/>
      <c r="F17" s="220"/>
      <c r="G17" s="62">
        <v>9</v>
      </c>
      <c r="H17" s="63">
        <v>0</v>
      </c>
      <c r="I17" s="63">
        <v>0</v>
      </c>
    </row>
    <row r="18" spans="1:9" ht="25.9" customHeight="1" x14ac:dyDescent="0.2">
      <c r="A18" s="224" t="s">
        <v>27</v>
      </c>
      <c r="B18" s="224"/>
      <c r="C18" s="224"/>
      <c r="D18" s="224"/>
      <c r="E18" s="224"/>
      <c r="F18" s="224"/>
      <c r="G18" s="60">
        <v>10</v>
      </c>
      <c r="H18" s="61">
        <f>H19+H20+H21</f>
        <v>171324715</v>
      </c>
      <c r="I18" s="61">
        <f>I19+I20+I21</f>
        <v>123965648</v>
      </c>
    </row>
    <row r="19" spans="1:9" x14ac:dyDescent="0.2">
      <c r="A19" s="220" t="s">
        <v>24</v>
      </c>
      <c r="B19" s="220"/>
      <c r="C19" s="220"/>
      <c r="D19" s="220"/>
      <c r="E19" s="220"/>
      <c r="F19" s="220"/>
      <c r="G19" s="62">
        <v>11</v>
      </c>
      <c r="H19" s="63">
        <v>171324715</v>
      </c>
      <c r="I19" s="63">
        <v>123965648</v>
      </c>
    </row>
    <row r="20" spans="1:9" x14ac:dyDescent="0.2">
      <c r="A20" s="220" t="s">
        <v>25</v>
      </c>
      <c r="B20" s="220"/>
      <c r="C20" s="220"/>
      <c r="D20" s="220"/>
      <c r="E20" s="220"/>
      <c r="F20" s="220"/>
      <c r="G20" s="62">
        <v>12</v>
      </c>
      <c r="H20" s="63">
        <v>0</v>
      </c>
      <c r="I20" s="63">
        <v>0</v>
      </c>
    </row>
    <row r="21" spans="1:9" x14ac:dyDescent="0.2">
      <c r="A21" s="220" t="s">
        <v>26</v>
      </c>
      <c r="B21" s="220"/>
      <c r="C21" s="220"/>
      <c r="D21" s="220"/>
      <c r="E21" s="220"/>
      <c r="F21" s="220"/>
      <c r="G21" s="62">
        <v>13</v>
      </c>
      <c r="H21" s="63">
        <v>0</v>
      </c>
      <c r="I21" s="63">
        <v>0</v>
      </c>
    </row>
    <row r="22" spans="1:9" x14ac:dyDescent="0.2">
      <c r="A22" s="224" t="s">
        <v>28</v>
      </c>
      <c r="B22" s="224"/>
      <c r="C22" s="224"/>
      <c r="D22" s="224"/>
      <c r="E22" s="224"/>
      <c r="F22" s="224"/>
      <c r="G22" s="60">
        <v>14</v>
      </c>
      <c r="H22" s="61">
        <f>H23+H24</f>
        <v>0</v>
      </c>
      <c r="I22" s="61">
        <f>I23+I24</f>
        <v>0</v>
      </c>
    </row>
    <row r="23" spans="1:9" x14ac:dyDescent="0.2">
      <c r="A23" s="220" t="s">
        <v>25</v>
      </c>
      <c r="B23" s="220"/>
      <c r="C23" s="220"/>
      <c r="D23" s="220"/>
      <c r="E23" s="220"/>
      <c r="F23" s="220"/>
      <c r="G23" s="62">
        <v>15</v>
      </c>
      <c r="H23" s="63">
        <v>0</v>
      </c>
      <c r="I23" s="63">
        <v>0</v>
      </c>
    </row>
    <row r="24" spans="1:9" x14ac:dyDescent="0.2">
      <c r="A24" s="220" t="s">
        <v>26</v>
      </c>
      <c r="B24" s="220"/>
      <c r="C24" s="220"/>
      <c r="D24" s="220"/>
      <c r="E24" s="220"/>
      <c r="F24" s="220"/>
      <c r="G24" s="62">
        <v>16</v>
      </c>
      <c r="H24" s="63">
        <v>0</v>
      </c>
      <c r="I24" s="63">
        <v>0</v>
      </c>
    </row>
    <row r="25" spans="1:9" ht="25.9" customHeight="1" x14ac:dyDescent="0.2">
      <c r="A25" s="224" t="s">
        <v>29</v>
      </c>
      <c r="B25" s="224"/>
      <c r="C25" s="224"/>
      <c r="D25" s="224"/>
      <c r="E25" s="224"/>
      <c r="F25" s="224"/>
      <c r="G25" s="60">
        <v>17</v>
      </c>
      <c r="H25" s="61">
        <f>H26+H27+H28</f>
        <v>769738489</v>
      </c>
      <c r="I25" s="61">
        <f>I26+I27+I28</f>
        <v>800465150</v>
      </c>
    </row>
    <row r="26" spans="1:9" x14ac:dyDescent="0.2">
      <c r="A26" s="220" t="s">
        <v>24</v>
      </c>
      <c r="B26" s="220"/>
      <c r="C26" s="220"/>
      <c r="D26" s="220"/>
      <c r="E26" s="220"/>
      <c r="F26" s="220"/>
      <c r="G26" s="62">
        <v>18</v>
      </c>
      <c r="H26" s="63">
        <v>38767474</v>
      </c>
      <c r="I26" s="63">
        <v>39389593</v>
      </c>
    </row>
    <row r="27" spans="1:9" x14ac:dyDescent="0.2">
      <c r="A27" s="220" t="s">
        <v>25</v>
      </c>
      <c r="B27" s="220"/>
      <c r="C27" s="220"/>
      <c r="D27" s="220"/>
      <c r="E27" s="220"/>
      <c r="F27" s="220"/>
      <c r="G27" s="62">
        <v>19</v>
      </c>
      <c r="H27" s="63">
        <v>730971015</v>
      </c>
      <c r="I27" s="63">
        <v>761075557</v>
      </c>
    </row>
    <row r="28" spans="1:9" x14ac:dyDescent="0.2">
      <c r="A28" s="220" t="s">
        <v>26</v>
      </c>
      <c r="B28" s="220"/>
      <c r="C28" s="220"/>
      <c r="D28" s="220"/>
      <c r="E28" s="220"/>
      <c r="F28" s="220"/>
      <c r="G28" s="62">
        <v>20</v>
      </c>
      <c r="H28" s="63">
        <v>0</v>
      </c>
      <c r="I28" s="63">
        <v>0</v>
      </c>
    </row>
    <row r="29" spans="1:9" x14ac:dyDescent="0.2">
      <c r="A29" s="224" t="s">
        <v>30</v>
      </c>
      <c r="B29" s="224"/>
      <c r="C29" s="224"/>
      <c r="D29" s="224"/>
      <c r="E29" s="224"/>
      <c r="F29" s="224"/>
      <c r="G29" s="60">
        <v>21</v>
      </c>
      <c r="H29" s="61">
        <f>H30+H31</f>
        <v>2349629478</v>
      </c>
      <c r="I29" s="61">
        <f>I30+I31</f>
        <v>2497246619</v>
      </c>
    </row>
    <row r="30" spans="1:9" x14ac:dyDescent="0.2">
      <c r="A30" s="220" t="s">
        <v>25</v>
      </c>
      <c r="B30" s="220"/>
      <c r="C30" s="220"/>
      <c r="D30" s="220"/>
      <c r="E30" s="220"/>
      <c r="F30" s="220"/>
      <c r="G30" s="62">
        <v>22</v>
      </c>
      <c r="H30" s="63">
        <v>23936086</v>
      </c>
      <c r="I30" s="63">
        <v>13591584</v>
      </c>
    </row>
    <row r="31" spans="1:9" x14ac:dyDescent="0.2">
      <c r="A31" s="220" t="s">
        <v>26</v>
      </c>
      <c r="B31" s="220"/>
      <c r="C31" s="220"/>
      <c r="D31" s="220"/>
      <c r="E31" s="220"/>
      <c r="F31" s="220"/>
      <c r="G31" s="62">
        <v>23</v>
      </c>
      <c r="H31" s="63">
        <v>2325693392</v>
      </c>
      <c r="I31" s="63">
        <v>2483655035</v>
      </c>
    </row>
    <row r="32" spans="1:9" x14ac:dyDescent="0.2">
      <c r="A32" s="220" t="s">
        <v>31</v>
      </c>
      <c r="B32" s="220"/>
      <c r="C32" s="220"/>
      <c r="D32" s="220"/>
      <c r="E32" s="220"/>
      <c r="F32" s="220"/>
      <c r="G32" s="62">
        <v>24</v>
      </c>
      <c r="H32" s="63">
        <v>0</v>
      </c>
      <c r="I32" s="63">
        <v>0</v>
      </c>
    </row>
    <row r="33" spans="1:9" ht="28.9" customHeight="1" x14ac:dyDescent="0.2">
      <c r="A33" s="220" t="s">
        <v>32</v>
      </c>
      <c r="B33" s="220"/>
      <c r="C33" s="220"/>
      <c r="D33" s="220"/>
      <c r="E33" s="220"/>
      <c r="F33" s="220"/>
      <c r="G33" s="62">
        <v>25</v>
      </c>
      <c r="H33" s="63">
        <v>0</v>
      </c>
      <c r="I33" s="63">
        <v>0</v>
      </c>
    </row>
    <row r="34" spans="1:9" x14ac:dyDescent="0.2">
      <c r="A34" s="220" t="s">
        <v>33</v>
      </c>
      <c r="B34" s="220"/>
      <c r="C34" s="220"/>
      <c r="D34" s="220"/>
      <c r="E34" s="220"/>
      <c r="F34" s="220"/>
      <c r="G34" s="62">
        <v>26</v>
      </c>
      <c r="H34" s="63">
        <v>0</v>
      </c>
      <c r="I34" s="63">
        <v>0</v>
      </c>
    </row>
    <row r="35" spans="1:9" x14ac:dyDescent="0.2">
      <c r="A35" s="220" t="s">
        <v>34</v>
      </c>
      <c r="B35" s="220"/>
      <c r="C35" s="220"/>
      <c r="D35" s="220"/>
      <c r="E35" s="220"/>
      <c r="F35" s="220"/>
      <c r="G35" s="62">
        <v>27</v>
      </c>
      <c r="H35" s="63">
        <v>95056508</v>
      </c>
      <c r="I35" s="63">
        <v>94673963</v>
      </c>
    </row>
    <row r="36" spans="1:9" x14ac:dyDescent="0.2">
      <c r="A36" s="220" t="s">
        <v>35</v>
      </c>
      <c r="B36" s="220"/>
      <c r="C36" s="220"/>
      <c r="D36" s="220"/>
      <c r="E36" s="220"/>
      <c r="F36" s="220"/>
      <c r="G36" s="62">
        <v>28</v>
      </c>
      <c r="H36" s="63">
        <v>49016940</v>
      </c>
      <c r="I36" s="63">
        <v>49179187</v>
      </c>
    </row>
    <row r="37" spans="1:9" x14ac:dyDescent="0.2">
      <c r="A37" s="220" t="s">
        <v>36</v>
      </c>
      <c r="B37" s="220"/>
      <c r="C37" s="220"/>
      <c r="D37" s="220"/>
      <c r="E37" s="220"/>
      <c r="F37" s="220"/>
      <c r="G37" s="62">
        <v>29</v>
      </c>
      <c r="H37" s="63">
        <v>6525431</v>
      </c>
      <c r="I37" s="63">
        <v>13342785</v>
      </c>
    </row>
    <row r="38" spans="1:9" x14ac:dyDescent="0.2">
      <c r="A38" s="220" t="s">
        <v>37</v>
      </c>
      <c r="B38" s="220"/>
      <c r="C38" s="220"/>
      <c r="D38" s="220"/>
      <c r="E38" s="220"/>
      <c r="F38" s="220"/>
      <c r="G38" s="62">
        <v>30</v>
      </c>
      <c r="H38" s="63">
        <v>1955432</v>
      </c>
      <c r="I38" s="63">
        <v>3876767</v>
      </c>
    </row>
    <row r="39" spans="1:9" ht="27.6" customHeight="1" x14ac:dyDescent="0.2">
      <c r="A39" s="220" t="s">
        <v>38</v>
      </c>
      <c r="B39" s="220"/>
      <c r="C39" s="220"/>
      <c r="D39" s="220"/>
      <c r="E39" s="220"/>
      <c r="F39" s="220"/>
      <c r="G39" s="62">
        <v>31</v>
      </c>
      <c r="H39" s="63">
        <v>12079223</v>
      </c>
      <c r="I39" s="63">
        <v>12079223</v>
      </c>
    </row>
    <row r="40" spans="1:9" x14ac:dyDescent="0.2">
      <c r="A40" s="218" t="s">
        <v>39</v>
      </c>
      <c r="B40" s="218"/>
      <c r="C40" s="218"/>
      <c r="D40" s="218"/>
      <c r="E40" s="218"/>
      <c r="F40" s="218"/>
      <c r="G40" s="60">
        <v>32</v>
      </c>
      <c r="H40" s="64">
        <f>H9+H13+H18+H22+H25+H29+H32+H33+H34+H35+H36+H37+H38+H39</f>
        <v>4199415220</v>
      </c>
      <c r="I40" s="64">
        <f>I9+I13+I18+I22+I25+I29+I32+I33+I34+I35+I36+I37+I38+I39</f>
        <v>4145520939</v>
      </c>
    </row>
    <row r="41" spans="1:9" x14ac:dyDescent="0.2">
      <c r="A41" s="222" t="s">
        <v>13</v>
      </c>
      <c r="B41" s="226"/>
      <c r="C41" s="226"/>
      <c r="D41" s="226"/>
      <c r="E41" s="226"/>
      <c r="F41" s="226"/>
      <c r="G41" s="226"/>
      <c r="H41" s="226"/>
      <c r="I41" s="226"/>
    </row>
    <row r="42" spans="1:9" x14ac:dyDescent="0.2">
      <c r="A42" s="224" t="s">
        <v>40</v>
      </c>
      <c r="B42" s="225"/>
      <c r="C42" s="225"/>
      <c r="D42" s="225"/>
      <c r="E42" s="225"/>
      <c r="F42" s="225"/>
      <c r="G42" s="60">
        <v>33</v>
      </c>
      <c r="H42" s="61">
        <f>H43+H44+H45+H46+H47</f>
        <v>0</v>
      </c>
      <c r="I42" s="61">
        <f>I43+I44+I45+I46+I47</f>
        <v>0</v>
      </c>
    </row>
    <row r="43" spans="1:9" x14ac:dyDescent="0.2">
      <c r="A43" s="220" t="s">
        <v>41</v>
      </c>
      <c r="B43" s="220"/>
      <c r="C43" s="220"/>
      <c r="D43" s="220"/>
      <c r="E43" s="220"/>
      <c r="F43" s="220"/>
      <c r="G43" s="62">
        <v>34</v>
      </c>
      <c r="H43" s="63">
        <v>0</v>
      </c>
      <c r="I43" s="63">
        <v>0</v>
      </c>
    </row>
    <row r="44" spans="1:9" x14ac:dyDescent="0.2">
      <c r="A44" s="220" t="s">
        <v>42</v>
      </c>
      <c r="B44" s="220"/>
      <c r="C44" s="220"/>
      <c r="D44" s="220"/>
      <c r="E44" s="220"/>
      <c r="F44" s="220"/>
      <c r="G44" s="62">
        <v>35</v>
      </c>
      <c r="H44" s="63">
        <v>0</v>
      </c>
      <c r="I44" s="63">
        <v>0</v>
      </c>
    </row>
    <row r="45" spans="1:9" x14ac:dyDescent="0.2">
      <c r="A45" s="220" t="s">
        <v>43</v>
      </c>
      <c r="B45" s="220"/>
      <c r="C45" s="220"/>
      <c r="D45" s="220"/>
      <c r="E45" s="220"/>
      <c r="F45" s="220"/>
      <c r="G45" s="62">
        <v>36</v>
      </c>
      <c r="H45" s="63">
        <v>0</v>
      </c>
      <c r="I45" s="63">
        <v>0</v>
      </c>
    </row>
    <row r="46" spans="1:9" x14ac:dyDescent="0.2">
      <c r="A46" s="220" t="s">
        <v>44</v>
      </c>
      <c r="B46" s="220"/>
      <c r="C46" s="220"/>
      <c r="D46" s="220"/>
      <c r="E46" s="220"/>
      <c r="F46" s="220"/>
      <c r="G46" s="62">
        <v>37</v>
      </c>
      <c r="H46" s="63">
        <v>0</v>
      </c>
      <c r="I46" s="63">
        <v>0</v>
      </c>
    </row>
    <row r="47" spans="1:9" x14ac:dyDescent="0.2">
      <c r="A47" s="220" t="s">
        <v>45</v>
      </c>
      <c r="B47" s="220"/>
      <c r="C47" s="220"/>
      <c r="D47" s="220"/>
      <c r="E47" s="220"/>
      <c r="F47" s="220"/>
      <c r="G47" s="62">
        <v>38</v>
      </c>
      <c r="H47" s="63">
        <v>0</v>
      </c>
      <c r="I47" s="63">
        <v>0</v>
      </c>
    </row>
    <row r="48" spans="1:9" ht="27.6" customHeight="1" x14ac:dyDescent="0.2">
      <c r="A48" s="224" t="s">
        <v>46</v>
      </c>
      <c r="B48" s="225"/>
      <c r="C48" s="225"/>
      <c r="D48" s="225"/>
      <c r="E48" s="225"/>
      <c r="F48" s="225"/>
      <c r="G48" s="60">
        <v>39</v>
      </c>
      <c r="H48" s="61">
        <f>H49+H50+H51</f>
        <v>0</v>
      </c>
      <c r="I48" s="61">
        <f>I49+I50+I51</f>
        <v>0</v>
      </c>
    </row>
    <row r="49" spans="1:9" x14ac:dyDescent="0.2">
      <c r="A49" s="220" t="s">
        <v>43</v>
      </c>
      <c r="B49" s="220"/>
      <c r="C49" s="220"/>
      <c r="D49" s="220"/>
      <c r="E49" s="220"/>
      <c r="F49" s="220"/>
      <c r="G49" s="62">
        <v>40</v>
      </c>
      <c r="H49" s="63">
        <v>0</v>
      </c>
      <c r="I49" s="63">
        <v>0</v>
      </c>
    </row>
    <row r="50" spans="1:9" x14ac:dyDescent="0.2">
      <c r="A50" s="220" t="s">
        <v>44</v>
      </c>
      <c r="B50" s="220"/>
      <c r="C50" s="220"/>
      <c r="D50" s="220"/>
      <c r="E50" s="220"/>
      <c r="F50" s="220"/>
      <c r="G50" s="62">
        <v>41</v>
      </c>
      <c r="H50" s="63">
        <v>0</v>
      </c>
      <c r="I50" s="63">
        <v>0</v>
      </c>
    </row>
    <row r="51" spans="1:9" x14ac:dyDescent="0.2">
      <c r="A51" s="220" t="s">
        <v>45</v>
      </c>
      <c r="B51" s="220"/>
      <c r="C51" s="220"/>
      <c r="D51" s="220"/>
      <c r="E51" s="220"/>
      <c r="F51" s="220"/>
      <c r="G51" s="62">
        <v>42</v>
      </c>
      <c r="H51" s="63">
        <v>0</v>
      </c>
      <c r="I51" s="63">
        <v>0</v>
      </c>
    </row>
    <row r="52" spans="1:9" x14ac:dyDescent="0.2">
      <c r="A52" s="224" t="s">
        <v>47</v>
      </c>
      <c r="B52" s="225"/>
      <c r="C52" s="225"/>
      <c r="D52" s="225"/>
      <c r="E52" s="225"/>
      <c r="F52" s="225"/>
      <c r="G52" s="60">
        <v>43</v>
      </c>
      <c r="H52" s="61">
        <f>H53+H54+H55</f>
        <v>3656709691</v>
      </c>
      <c r="I52" s="61">
        <f>I53+I54+I55</f>
        <v>3628813755</v>
      </c>
    </row>
    <row r="53" spans="1:9" x14ac:dyDescent="0.2">
      <c r="A53" s="220" t="s">
        <v>43</v>
      </c>
      <c r="B53" s="220"/>
      <c r="C53" s="220"/>
      <c r="D53" s="220"/>
      <c r="E53" s="220"/>
      <c r="F53" s="220"/>
      <c r="G53" s="62">
        <v>44</v>
      </c>
      <c r="H53" s="63">
        <v>3568945068</v>
      </c>
      <c r="I53" s="63">
        <v>3488241644</v>
      </c>
    </row>
    <row r="54" spans="1:9" x14ac:dyDescent="0.2">
      <c r="A54" s="220" t="s">
        <v>44</v>
      </c>
      <c r="B54" s="220"/>
      <c r="C54" s="220"/>
      <c r="D54" s="220"/>
      <c r="E54" s="220"/>
      <c r="F54" s="220"/>
      <c r="G54" s="62">
        <v>45</v>
      </c>
      <c r="H54" s="63">
        <v>71206311</v>
      </c>
      <c r="I54" s="63">
        <v>123986424</v>
      </c>
    </row>
    <row r="55" spans="1:9" x14ac:dyDescent="0.2">
      <c r="A55" s="220" t="s">
        <v>45</v>
      </c>
      <c r="B55" s="220"/>
      <c r="C55" s="220"/>
      <c r="D55" s="220"/>
      <c r="E55" s="220"/>
      <c r="F55" s="220"/>
      <c r="G55" s="62">
        <v>46</v>
      </c>
      <c r="H55" s="63">
        <v>16558312</v>
      </c>
      <c r="I55" s="63">
        <v>16585687</v>
      </c>
    </row>
    <row r="56" spans="1:9" x14ac:dyDescent="0.2">
      <c r="A56" s="220" t="s">
        <v>48</v>
      </c>
      <c r="B56" s="220"/>
      <c r="C56" s="220"/>
      <c r="D56" s="220"/>
      <c r="E56" s="220"/>
      <c r="F56" s="220"/>
      <c r="G56" s="62">
        <v>47</v>
      </c>
      <c r="H56" s="63">
        <v>0</v>
      </c>
      <c r="I56" s="63">
        <v>0</v>
      </c>
    </row>
    <row r="57" spans="1:9" ht="24" customHeight="1" x14ac:dyDescent="0.2">
      <c r="A57" s="221" t="s">
        <v>49</v>
      </c>
      <c r="B57" s="221"/>
      <c r="C57" s="221"/>
      <c r="D57" s="221"/>
      <c r="E57" s="221"/>
      <c r="F57" s="221"/>
      <c r="G57" s="62">
        <v>48</v>
      </c>
      <c r="H57" s="63">
        <v>0</v>
      </c>
      <c r="I57" s="63">
        <v>0</v>
      </c>
    </row>
    <row r="58" spans="1:9" x14ac:dyDescent="0.2">
      <c r="A58" s="221" t="s">
        <v>242</v>
      </c>
      <c r="B58" s="221"/>
      <c r="C58" s="221"/>
      <c r="D58" s="221"/>
      <c r="E58" s="221"/>
      <c r="F58" s="221"/>
      <c r="G58" s="62">
        <v>49</v>
      </c>
      <c r="H58" s="63">
        <v>14794544</v>
      </c>
      <c r="I58" s="63">
        <v>14971706</v>
      </c>
    </row>
    <row r="59" spans="1:9" x14ac:dyDescent="0.2">
      <c r="A59" s="221" t="s">
        <v>50</v>
      </c>
      <c r="B59" s="220"/>
      <c r="C59" s="220"/>
      <c r="D59" s="220"/>
      <c r="E59" s="220"/>
      <c r="F59" s="220"/>
      <c r="G59" s="62">
        <v>50</v>
      </c>
      <c r="H59" s="63">
        <v>505847</v>
      </c>
      <c r="I59" s="63">
        <v>432398</v>
      </c>
    </row>
    <row r="60" spans="1:9" x14ac:dyDescent="0.2">
      <c r="A60" s="221" t="s">
        <v>51</v>
      </c>
      <c r="B60" s="221"/>
      <c r="C60" s="221"/>
      <c r="D60" s="221"/>
      <c r="E60" s="221"/>
      <c r="F60" s="221"/>
      <c r="G60" s="62">
        <v>51</v>
      </c>
      <c r="H60" s="63">
        <v>0</v>
      </c>
      <c r="I60" s="63">
        <v>0</v>
      </c>
    </row>
    <row r="61" spans="1:9" x14ac:dyDescent="0.2">
      <c r="A61" s="221" t="s">
        <v>52</v>
      </c>
      <c r="B61" s="221"/>
      <c r="C61" s="221"/>
      <c r="D61" s="221"/>
      <c r="E61" s="221"/>
      <c r="F61" s="221"/>
      <c r="G61" s="62">
        <v>52</v>
      </c>
      <c r="H61" s="63">
        <v>30821811</v>
      </c>
      <c r="I61" s="63">
        <v>35008360</v>
      </c>
    </row>
    <row r="62" spans="1:9" ht="31.15" customHeight="1" x14ac:dyDescent="0.2">
      <c r="A62" s="221" t="s">
        <v>53</v>
      </c>
      <c r="B62" s="221"/>
      <c r="C62" s="221"/>
      <c r="D62" s="221"/>
      <c r="E62" s="221"/>
      <c r="F62" s="221"/>
      <c r="G62" s="62">
        <v>53</v>
      </c>
      <c r="H62" s="63">
        <v>0</v>
      </c>
      <c r="I62" s="63">
        <v>0</v>
      </c>
    </row>
    <row r="63" spans="1:9" x14ac:dyDescent="0.2">
      <c r="A63" s="218" t="s">
        <v>54</v>
      </c>
      <c r="B63" s="219"/>
      <c r="C63" s="219"/>
      <c r="D63" s="219"/>
      <c r="E63" s="219"/>
      <c r="F63" s="219"/>
      <c r="G63" s="60">
        <v>54</v>
      </c>
      <c r="H63" s="65">
        <f>H42+H48+H52+H56+H57+H58+H59+H60+H61+H62</f>
        <v>3702831893</v>
      </c>
      <c r="I63" s="65">
        <f>I42+I48+I52+I56+I57+I58+I59+I60+I61+I62</f>
        <v>3679226219</v>
      </c>
    </row>
    <row r="64" spans="1:9" x14ac:dyDescent="0.2">
      <c r="A64" s="222" t="s">
        <v>14</v>
      </c>
      <c r="B64" s="223"/>
      <c r="C64" s="223"/>
      <c r="D64" s="223"/>
      <c r="E64" s="223"/>
      <c r="F64" s="223"/>
      <c r="G64" s="223"/>
      <c r="H64" s="223"/>
      <c r="I64" s="223"/>
    </row>
    <row r="65" spans="1:9" x14ac:dyDescent="0.2">
      <c r="A65" s="220" t="s">
        <v>243</v>
      </c>
      <c r="B65" s="220"/>
      <c r="C65" s="220"/>
      <c r="D65" s="220"/>
      <c r="E65" s="220"/>
      <c r="F65" s="220"/>
      <c r="G65" s="62">
        <v>55</v>
      </c>
      <c r="H65" s="63">
        <v>267499600</v>
      </c>
      <c r="I65" s="63">
        <v>267499600</v>
      </c>
    </row>
    <row r="66" spans="1:9" x14ac:dyDescent="0.2">
      <c r="A66" s="220" t="s">
        <v>55</v>
      </c>
      <c r="B66" s="220"/>
      <c r="C66" s="220"/>
      <c r="D66" s="220"/>
      <c r="E66" s="220"/>
      <c r="F66" s="220"/>
      <c r="G66" s="62">
        <v>56</v>
      </c>
      <c r="H66" s="63">
        <v>3015402</v>
      </c>
      <c r="I66" s="63">
        <v>3015402</v>
      </c>
    </row>
    <row r="67" spans="1:9" x14ac:dyDescent="0.2">
      <c r="A67" s="220" t="s">
        <v>244</v>
      </c>
      <c r="B67" s="220"/>
      <c r="C67" s="220"/>
      <c r="D67" s="220"/>
      <c r="E67" s="220"/>
      <c r="F67" s="220"/>
      <c r="G67" s="62">
        <v>57</v>
      </c>
      <c r="H67" s="63">
        <v>0</v>
      </c>
      <c r="I67" s="63">
        <v>0</v>
      </c>
    </row>
    <row r="68" spans="1:9" x14ac:dyDescent="0.2">
      <c r="A68" s="220" t="s">
        <v>245</v>
      </c>
      <c r="B68" s="220"/>
      <c r="C68" s="220"/>
      <c r="D68" s="220"/>
      <c r="E68" s="220"/>
      <c r="F68" s="220"/>
      <c r="G68" s="62">
        <v>58</v>
      </c>
      <c r="H68" s="63">
        <v>0</v>
      </c>
      <c r="I68" s="63">
        <v>0</v>
      </c>
    </row>
    <row r="69" spans="1:9" x14ac:dyDescent="0.2">
      <c r="A69" s="220" t="s">
        <v>56</v>
      </c>
      <c r="B69" s="220"/>
      <c r="C69" s="220"/>
      <c r="D69" s="220"/>
      <c r="E69" s="220"/>
      <c r="F69" s="220"/>
      <c r="G69" s="62">
        <v>59</v>
      </c>
      <c r="H69" s="63">
        <v>-2302531</v>
      </c>
      <c r="I69" s="63">
        <v>-36138340</v>
      </c>
    </row>
    <row r="70" spans="1:9" x14ac:dyDescent="0.2">
      <c r="A70" s="220" t="s">
        <v>57</v>
      </c>
      <c r="B70" s="220"/>
      <c r="C70" s="220"/>
      <c r="D70" s="220"/>
      <c r="E70" s="220"/>
      <c r="F70" s="220"/>
      <c r="G70" s="62">
        <v>60</v>
      </c>
      <c r="H70" s="63">
        <v>7360880</v>
      </c>
      <c r="I70" s="63">
        <v>23254462</v>
      </c>
    </row>
    <row r="71" spans="1:9" x14ac:dyDescent="0.2">
      <c r="A71" s="220" t="s">
        <v>58</v>
      </c>
      <c r="B71" s="220"/>
      <c r="C71" s="220"/>
      <c r="D71" s="220"/>
      <c r="E71" s="220"/>
      <c r="F71" s="220"/>
      <c r="G71" s="62">
        <v>61</v>
      </c>
      <c r="H71" s="63">
        <v>0</v>
      </c>
      <c r="I71" s="63">
        <v>0</v>
      </c>
    </row>
    <row r="72" spans="1:9" x14ac:dyDescent="0.2">
      <c r="A72" s="220" t="s">
        <v>59</v>
      </c>
      <c r="B72" s="220"/>
      <c r="C72" s="220"/>
      <c r="D72" s="220"/>
      <c r="E72" s="220"/>
      <c r="F72" s="220"/>
      <c r="G72" s="62">
        <v>62</v>
      </c>
      <c r="H72" s="63">
        <v>206959983</v>
      </c>
      <c r="I72" s="63">
        <v>206959983</v>
      </c>
    </row>
    <row r="73" spans="1:9" x14ac:dyDescent="0.2">
      <c r="A73" s="220" t="s">
        <v>60</v>
      </c>
      <c r="B73" s="220"/>
      <c r="C73" s="220"/>
      <c r="D73" s="220"/>
      <c r="E73" s="220"/>
      <c r="F73" s="220"/>
      <c r="G73" s="62">
        <v>63</v>
      </c>
      <c r="H73" s="63">
        <v>-1183691</v>
      </c>
      <c r="I73" s="63">
        <v>-1183691</v>
      </c>
    </row>
    <row r="74" spans="1:9" x14ac:dyDescent="0.2">
      <c r="A74" s="220" t="s">
        <v>61</v>
      </c>
      <c r="B74" s="220"/>
      <c r="C74" s="220"/>
      <c r="D74" s="220"/>
      <c r="E74" s="220"/>
      <c r="F74" s="220"/>
      <c r="G74" s="62">
        <v>64</v>
      </c>
      <c r="H74" s="63">
        <v>15233684</v>
      </c>
      <c r="I74" s="63">
        <v>2887304</v>
      </c>
    </row>
    <row r="75" spans="1:9" x14ac:dyDescent="0.2">
      <c r="A75" s="220" t="s">
        <v>62</v>
      </c>
      <c r="B75" s="220"/>
      <c r="C75" s="220"/>
      <c r="D75" s="220"/>
      <c r="E75" s="220"/>
      <c r="F75" s="220"/>
      <c r="G75" s="62">
        <v>65</v>
      </c>
      <c r="H75" s="63">
        <v>0</v>
      </c>
      <c r="I75" s="63">
        <v>0</v>
      </c>
    </row>
    <row r="76" spans="1:9" x14ac:dyDescent="0.2">
      <c r="A76" s="220" t="s">
        <v>63</v>
      </c>
      <c r="B76" s="220"/>
      <c r="C76" s="220"/>
      <c r="D76" s="220"/>
      <c r="E76" s="220"/>
      <c r="F76" s="220"/>
      <c r="G76" s="62">
        <v>66</v>
      </c>
      <c r="H76" s="63">
        <v>0</v>
      </c>
      <c r="I76" s="63">
        <v>0</v>
      </c>
    </row>
    <row r="77" spans="1:9" x14ac:dyDescent="0.2">
      <c r="A77" s="218" t="s">
        <v>64</v>
      </c>
      <c r="B77" s="218"/>
      <c r="C77" s="218"/>
      <c r="D77" s="218"/>
      <c r="E77" s="218"/>
      <c r="F77" s="218"/>
      <c r="G77" s="60">
        <v>67</v>
      </c>
      <c r="H77" s="64">
        <f>H65+H66+H67+H68+H69+H70+H71+H72+H73+H74+H75+H76</f>
        <v>496583327</v>
      </c>
      <c r="I77" s="64">
        <f>I65+I66+I67+I68+I69+I70+I71+I72+I73+I74+I75+I76</f>
        <v>466294720</v>
      </c>
    </row>
    <row r="78" spans="1:9" x14ac:dyDescent="0.2">
      <c r="A78" s="218" t="s">
        <v>65</v>
      </c>
      <c r="B78" s="219"/>
      <c r="C78" s="219"/>
      <c r="D78" s="219"/>
      <c r="E78" s="219"/>
      <c r="F78" s="219"/>
      <c r="G78" s="60">
        <v>68</v>
      </c>
      <c r="H78" s="64">
        <f>H63+H77</f>
        <v>4199415220</v>
      </c>
      <c r="I78" s="64">
        <f>I63+I77</f>
        <v>4145520939</v>
      </c>
    </row>
  </sheetData>
  <sheetProtection algorithmName="SHA-512" hashValue="U4GKWegS24/EH7KgjfKkO/2U7qLgbgg++uXHJdn+gZ1sIP3Y8Jfa7AbfLWCMpl+nTSPxYhjdtA3D9YKQMsKsNw==" saltValue="sgfQ4jTRAGyPgJWbcE9cCQ=="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25" zoomScale="110" zoomScaleNormal="100" zoomScaleSheetLayoutView="110" workbookViewId="0">
      <selection activeCell="J30" sqref="J30"/>
    </sheetView>
  </sheetViews>
  <sheetFormatPr defaultRowHeight="12.75" x14ac:dyDescent="0.2"/>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x14ac:dyDescent="0.2">
      <c r="A1" s="272" t="s">
        <v>4</v>
      </c>
      <c r="B1" s="273"/>
      <c r="C1" s="273"/>
      <c r="D1" s="273"/>
      <c r="E1" s="273"/>
      <c r="F1" s="273"/>
      <c r="G1" s="273"/>
      <c r="H1" s="273"/>
    </row>
    <row r="2" spans="1:11" x14ac:dyDescent="0.2">
      <c r="A2" s="274" t="s">
        <v>298</v>
      </c>
      <c r="B2" s="275"/>
      <c r="C2" s="275"/>
      <c r="D2" s="275"/>
      <c r="E2" s="275"/>
      <c r="F2" s="275"/>
      <c r="G2" s="275"/>
      <c r="H2" s="275"/>
    </row>
    <row r="3" spans="1:11" x14ac:dyDescent="0.2">
      <c r="A3" s="262" t="s">
        <v>10</v>
      </c>
      <c r="B3" s="263"/>
      <c r="C3" s="263"/>
      <c r="D3" s="263"/>
      <c r="E3" s="263"/>
      <c r="F3" s="263"/>
      <c r="G3" s="263"/>
      <c r="H3" s="263"/>
      <c r="I3" s="263"/>
      <c r="J3" s="264"/>
      <c r="K3" s="264"/>
    </row>
    <row r="4" spans="1:11" x14ac:dyDescent="0.2">
      <c r="A4" s="265" t="s">
        <v>299</v>
      </c>
      <c r="B4" s="266"/>
      <c r="C4" s="266"/>
      <c r="D4" s="266"/>
      <c r="E4" s="266"/>
      <c r="F4" s="266"/>
      <c r="G4" s="266"/>
      <c r="H4" s="266"/>
      <c r="I4" s="266"/>
      <c r="J4" s="267"/>
      <c r="K4" s="267"/>
    </row>
    <row r="5" spans="1:11" x14ac:dyDescent="0.2">
      <c r="A5" s="268" t="s">
        <v>2</v>
      </c>
      <c r="B5" s="269"/>
      <c r="C5" s="269"/>
      <c r="D5" s="269"/>
      <c r="E5" s="269"/>
      <c r="F5" s="269"/>
      <c r="G5" s="268" t="s">
        <v>5</v>
      </c>
      <c r="H5" s="248" t="s">
        <v>195</v>
      </c>
      <c r="I5" s="249"/>
      <c r="J5" s="248" t="s">
        <v>191</v>
      </c>
      <c r="K5" s="249"/>
    </row>
    <row r="6" spans="1:11" x14ac:dyDescent="0.2">
      <c r="A6" s="269"/>
      <c r="B6" s="269"/>
      <c r="C6" s="269"/>
      <c r="D6" s="269"/>
      <c r="E6" s="269"/>
      <c r="F6" s="269"/>
      <c r="G6" s="269"/>
      <c r="H6" s="51" t="s">
        <v>192</v>
      </c>
      <c r="I6" s="51" t="s">
        <v>193</v>
      </c>
      <c r="J6" s="51" t="s">
        <v>192</v>
      </c>
      <c r="K6" s="51" t="s">
        <v>193</v>
      </c>
    </row>
    <row r="7" spans="1:11" x14ac:dyDescent="0.2">
      <c r="A7" s="250">
        <v>1</v>
      </c>
      <c r="B7" s="251"/>
      <c r="C7" s="251"/>
      <c r="D7" s="251"/>
      <c r="E7" s="251"/>
      <c r="F7" s="251"/>
      <c r="G7" s="50">
        <v>2</v>
      </c>
      <c r="H7" s="51">
        <v>3</v>
      </c>
      <c r="I7" s="51">
        <v>4</v>
      </c>
      <c r="J7" s="51">
        <v>5</v>
      </c>
      <c r="K7" s="51">
        <v>6</v>
      </c>
    </row>
    <row r="8" spans="1:11" x14ac:dyDescent="0.2">
      <c r="A8" s="256" t="s">
        <v>67</v>
      </c>
      <c r="B8" s="256"/>
      <c r="C8" s="256"/>
      <c r="D8" s="256"/>
      <c r="E8" s="256"/>
      <c r="F8" s="256"/>
      <c r="G8" s="70">
        <v>1</v>
      </c>
      <c r="H8" s="71">
        <v>23177274</v>
      </c>
      <c r="I8" s="71">
        <v>23177274</v>
      </c>
      <c r="J8" s="71">
        <v>25681536</v>
      </c>
      <c r="K8" s="71">
        <v>25681536</v>
      </c>
    </row>
    <row r="9" spans="1:11" x14ac:dyDescent="0.2">
      <c r="A9" s="256" t="s">
        <v>66</v>
      </c>
      <c r="B9" s="256"/>
      <c r="C9" s="256"/>
      <c r="D9" s="256"/>
      <c r="E9" s="256"/>
      <c r="F9" s="256"/>
      <c r="G9" s="70">
        <v>2</v>
      </c>
      <c r="H9" s="71">
        <v>2925287</v>
      </c>
      <c r="I9" s="71">
        <v>2925287</v>
      </c>
      <c r="J9" s="71">
        <v>2436984</v>
      </c>
      <c r="K9" s="71">
        <v>2436984</v>
      </c>
    </row>
    <row r="10" spans="1:11" x14ac:dyDescent="0.2">
      <c r="A10" s="256" t="s">
        <v>68</v>
      </c>
      <c r="B10" s="256"/>
      <c r="C10" s="256"/>
      <c r="D10" s="256"/>
      <c r="E10" s="256"/>
      <c r="F10" s="256"/>
      <c r="G10" s="70">
        <v>3</v>
      </c>
      <c r="H10" s="71">
        <v>0</v>
      </c>
      <c r="I10" s="71">
        <v>0</v>
      </c>
      <c r="J10" s="71">
        <v>0</v>
      </c>
      <c r="K10" s="71">
        <v>0</v>
      </c>
    </row>
    <row r="11" spans="1:11" x14ac:dyDescent="0.2">
      <c r="A11" s="256" t="s">
        <v>69</v>
      </c>
      <c r="B11" s="256"/>
      <c r="C11" s="256"/>
      <c r="D11" s="256"/>
      <c r="E11" s="256"/>
      <c r="F11" s="256"/>
      <c r="G11" s="70">
        <v>4</v>
      </c>
      <c r="H11" s="71">
        <v>104978</v>
      </c>
      <c r="I11" s="71">
        <v>104978</v>
      </c>
      <c r="J11" s="71">
        <v>80362</v>
      </c>
      <c r="K11" s="71">
        <v>80362</v>
      </c>
    </row>
    <row r="12" spans="1:11" x14ac:dyDescent="0.2">
      <c r="A12" s="256" t="s">
        <v>70</v>
      </c>
      <c r="B12" s="256"/>
      <c r="C12" s="256"/>
      <c r="D12" s="256"/>
      <c r="E12" s="256"/>
      <c r="F12" s="256"/>
      <c r="G12" s="70">
        <v>5</v>
      </c>
      <c r="H12" s="71">
        <v>9937966</v>
      </c>
      <c r="I12" s="71">
        <v>9937966</v>
      </c>
      <c r="J12" s="71">
        <v>11341466</v>
      </c>
      <c r="K12" s="71">
        <v>11341466</v>
      </c>
    </row>
    <row r="13" spans="1:11" ht="12.6" customHeight="1" x14ac:dyDescent="0.2">
      <c r="A13" s="256" t="s">
        <v>71</v>
      </c>
      <c r="B13" s="256"/>
      <c r="C13" s="256"/>
      <c r="D13" s="256"/>
      <c r="E13" s="256"/>
      <c r="F13" s="256"/>
      <c r="G13" s="70">
        <v>6</v>
      </c>
      <c r="H13" s="71">
        <v>4625847</v>
      </c>
      <c r="I13" s="71">
        <v>4625847</v>
      </c>
      <c r="J13" s="71">
        <v>4417448</v>
      </c>
      <c r="K13" s="71">
        <v>4417448</v>
      </c>
    </row>
    <row r="14" spans="1:11" ht="35.450000000000003" customHeight="1" x14ac:dyDescent="0.2">
      <c r="A14" s="256" t="s">
        <v>72</v>
      </c>
      <c r="B14" s="256"/>
      <c r="C14" s="256"/>
      <c r="D14" s="256"/>
      <c r="E14" s="256"/>
      <c r="F14" s="256"/>
      <c r="G14" s="70">
        <v>7</v>
      </c>
      <c r="H14" s="71">
        <v>2532162</v>
      </c>
      <c r="I14" s="71">
        <v>2532162</v>
      </c>
      <c r="J14" s="71">
        <v>634734</v>
      </c>
      <c r="K14" s="71">
        <v>634734</v>
      </c>
    </row>
    <row r="15" spans="1:11" ht="28.9" customHeight="1" x14ac:dyDescent="0.2">
      <c r="A15" s="256" t="s">
        <v>73</v>
      </c>
      <c r="B15" s="256"/>
      <c r="C15" s="256"/>
      <c r="D15" s="256"/>
      <c r="E15" s="256"/>
      <c r="F15" s="256"/>
      <c r="G15" s="70">
        <v>8</v>
      </c>
      <c r="H15" s="71">
        <v>1324950</v>
      </c>
      <c r="I15" s="71">
        <v>1324950</v>
      </c>
      <c r="J15" s="71">
        <v>1741216</v>
      </c>
      <c r="K15" s="71">
        <v>1741216</v>
      </c>
    </row>
    <row r="16" spans="1:11" ht="28.9" customHeight="1" x14ac:dyDescent="0.2">
      <c r="A16" s="256" t="s">
        <v>74</v>
      </c>
      <c r="B16" s="256"/>
      <c r="C16" s="256"/>
      <c r="D16" s="256"/>
      <c r="E16" s="256"/>
      <c r="F16" s="256"/>
      <c r="G16" s="70">
        <v>9</v>
      </c>
      <c r="H16" s="71">
        <v>-64897</v>
      </c>
      <c r="I16" s="71">
        <v>-64897</v>
      </c>
      <c r="J16" s="71">
        <v>-1812385</v>
      </c>
      <c r="K16" s="71">
        <v>-1812385</v>
      </c>
    </row>
    <row r="17" spans="1:11" ht="28.9" customHeight="1" x14ac:dyDescent="0.2">
      <c r="A17" s="256" t="s">
        <v>246</v>
      </c>
      <c r="B17" s="256"/>
      <c r="C17" s="256"/>
      <c r="D17" s="256"/>
      <c r="E17" s="256"/>
      <c r="F17" s="256"/>
      <c r="G17" s="70">
        <v>10</v>
      </c>
      <c r="H17" s="71">
        <v>0</v>
      </c>
      <c r="I17" s="71">
        <v>0</v>
      </c>
      <c r="J17" s="71">
        <v>0</v>
      </c>
      <c r="K17" s="71">
        <v>0</v>
      </c>
    </row>
    <row r="18" spans="1:11" x14ac:dyDescent="0.2">
      <c r="A18" s="256" t="s">
        <v>75</v>
      </c>
      <c r="B18" s="256"/>
      <c r="C18" s="256"/>
      <c r="D18" s="256"/>
      <c r="E18" s="256"/>
      <c r="F18" s="256"/>
      <c r="G18" s="70">
        <v>11</v>
      </c>
      <c r="H18" s="71">
        <v>0</v>
      </c>
      <c r="I18" s="71">
        <v>0</v>
      </c>
      <c r="J18" s="71">
        <v>0</v>
      </c>
      <c r="K18" s="71">
        <v>0</v>
      </c>
    </row>
    <row r="19" spans="1:11" x14ac:dyDescent="0.2">
      <c r="A19" s="256" t="s">
        <v>76</v>
      </c>
      <c r="B19" s="256"/>
      <c r="C19" s="256"/>
      <c r="D19" s="256"/>
      <c r="E19" s="256"/>
      <c r="F19" s="256"/>
      <c r="G19" s="70">
        <v>12</v>
      </c>
      <c r="H19" s="71">
        <v>313467</v>
      </c>
      <c r="I19" s="71">
        <v>313467</v>
      </c>
      <c r="J19" s="71">
        <v>1177813</v>
      </c>
      <c r="K19" s="71">
        <v>1177813</v>
      </c>
    </row>
    <row r="20" spans="1:11" ht="25.5" customHeight="1" x14ac:dyDescent="0.2">
      <c r="A20" s="256" t="s">
        <v>247</v>
      </c>
      <c r="B20" s="256"/>
      <c r="C20" s="256"/>
      <c r="D20" s="256"/>
      <c r="E20" s="256"/>
      <c r="F20" s="256"/>
      <c r="G20" s="70">
        <v>13</v>
      </c>
      <c r="H20" s="71">
        <v>0</v>
      </c>
      <c r="I20" s="71">
        <v>0</v>
      </c>
      <c r="J20" s="71">
        <v>0</v>
      </c>
      <c r="K20" s="71">
        <v>0</v>
      </c>
    </row>
    <row r="21" spans="1:11" ht="25.5" customHeight="1" x14ac:dyDescent="0.2">
      <c r="A21" s="256" t="s">
        <v>77</v>
      </c>
      <c r="B21" s="256"/>
      <c r="C21" s="256"/>
      <c r="D21" s="256"/>
      <c r="E21" s="256"/>
      <c r="F21" s="256"/>
      <c r="G21" s="70">
        <v>14</v>
      </c>
      <c r="H21" s="71">
        <v>-131382</v>
      </c>
      <c r="I21" s="71">
        <v>-131382</v>
      </c>
      <c r="J21" s="71">
        <v>-95790</v>
      </c>
      <c r="K21" s="71">
        <v>-95790</v>
      </c>
    </row>
    <row r="22" spans="1:11" x14ac:dyDescent="0.2">
      <c r="A22" s="256" t="s">
        <v>78</v>
      </c>
      <c r="B22" s="256"/>
      <c r="C22" s="256"/>
      <c r="D22" s="256"/>
      <c r="E22" s="256"/>
      <c r="F22" s="256"/>
      <c r="G22" s="70">
        <v>15</v>
      </c>
      <c r="H22" s="71">
        <v>972109</v>
      </c>
      <c r="I22" s="71">
        <v>972109</v>
      </c>
      <c r="J22" s="71">
        <v>1000038</v>
      </c>
      <c r="K22" s="71">
        <v>1000038</v>
      </c>
    </row>
    <row r="23" spans="1:11" x14ac:dyDescent="0.2">
      <c r="A23" s="256" t="s">
        <v>79</v>
      </c>
      <c r="B23" s="256"/>
      <c r="C23" s="256"/>
      <c r="D23" s="256"/>
      <c r="E23" s="256"/>
      <c r="F23" s="256"/>
      <c r="G23" s="70">
        <v>16</v>
      </c>
      <c r="H23" s="71">
        <v>1391835</v>
      </c>
      <c r="I23" s="71">
        <v>1391835</v>
      </c>
      <c r="J23" s="71">
        <v>1410770</v>
      </c>
      <c r="K23" s="71">
        <v>1410770</v>
      </c>
    </row>
    <row r="24" spans="1:11" ht="25.15" customHeight="1" x14ac:dyDescent="0.2">
      <c r="A24" s="270" t="s">
        <v>248</v>
      </c>
      <c r="B24" s="270"/>
      <c r="C24" s="270"/>
      <c r="D24" s="270"/>
      <c r="E24" s="270"/>
      <c r="F24" s="270"/>
      <c r="G24" s="72">
        <v>17</v>
      </c>
      <c r="H24" s="73">
        <f>H8-H9-H10+H11+H12-H13+H14+H15+H16+H17+H18+H19+H20+H22-H23+H21</f>
        <v>29223658</v>
      </c>
      <c r="I24" s="73">
        <f>I8-I9-I10+I11+I12-I13+I14+I15+I16+I17+I18+I19+I20+I22-I23+I21</f>
        <v>29223658</v>
      </c>
      <c r="J24" s="73">
        <f t="shared" ref="J24:K24" si="0">J8-J9-J10+J11+J12-J13+J14+J15+J16+J17+J18+J19+J20+J22-J23+J21</f>
        <v>31483788</v>
      </c>
      <c r="K24" s="73">
        <f t="shared" si="0"/>
        <v>31483788</v>
      </c>
    </row>
    <row r="25" spans="1:11" x14ac:dyDescent="0.2">
      <c r="A25" s="256" t="s">
        <v>80</v>
      </c>
      <c r="B25" s="256"/>
      <c r="C25" s="256"/>
      <c r="D25" s="256"/>
      <c r="E25" s="256"/>
      <c r="F25" s="256"/>
      <c r="G25" s="70">
        <v>18</v>
      </c>
      <c r="H25" s="71">
        <v>19019499</v>
      </c>
      <c r="I25" s="71">
        <v>19019499</v>
      </c>
      <c r="J25" s="71">
        <v>20957468</v>
      </c>
      <c r="K25" s="71">
        <v>20957468</v>
      </c>
    </row>
    <row r="26" spans="1:11" ht="24" customHeight="1" x14ac:dyDescent="0.2">
      <c r="A26" s="256" t="s">
        <v>239</v>
      </c>
      <c r="B26" s="256"/>
      <c r="C26" s="256"/>
      <c r="D26" s="256"/>
      <c r="E26" s="256"/>
      <c r="F26" s="256"/>
      <c r="G26" s="70">
        <v>19</v>
      </c>
      <c r="H26" s="71">
        <v>0</v>
      </c>
      <c r="I26" s="71">
        <v>0</v>
      </c>
      <c r="J26" s="71">
        <v>0</v>
      </c>
      <c r="K26" s="71">
        <v>0</v>
      </c>
    </row>
    <row r="27" spans="1:11" x14ac:dyDescent="0.2">
      <c r="A27" s="256" t="s">
        <v>81</v>
      </c>
      <c r="B27" s="256"/>
      <c r="C27" s="256"/>
      <c r="D27" s="256"/>
      <c r="E27" s="256"/>
      <c r="F27" s="256"/>
      <c r="G27" s="70">
        <v>20</v>
      </c>
      <c r="H27" s="71">
        <v>2701614</v>
      </c>
      <c r="I27" s="71">
        <v>2701614</v>
      </c>
      <c r="J27" s="71">
        <v>2957471</v>
      </c>
      <c r="K27" s="71">
        <v>2957471</v>
      </c>
    </row>
    <row r="28" spans="1:11" x14ac:dyDescent="0.2">
      <c r="A28" s="256" t="s">
        <v>82</v>
      </c>
      <c r="B28" s="256"/>
      <c r="C28" s="256"/>
      <c r="D28" s="256"/>
      <c r="E28" s="256"/>
      <c r="F28" s="256"/>
      <c r="G28" s="70">
        <v>21</v>
      </c>
      <c r="H28" s="71">
        <v>0</v>
      </c>
      <c r="I28" s="71">
        <v>0</v>
      </c>
      <c r="J28" s="71">
        <v>0</v>
      </c>
      <c r="K28" s="71">
        <v>0</v>
      </c>
    </row>
    <row r="29" spans="1:11" x14ac:dyDescent="0.2">
      <c r="A29" s="256" t="s">
        <v>249</v>
      </c>
      <c r="B29" s="256"/>
      <c r="C29" s="256"/>
      <c r="D29" s="256"/>
      <c r="E29" s="256"/>
      <c r="F29" s="256"/>
      <c r="G29" s="70">
        <v>22</v>
      </c>
      <c r="H29" s="71">
        <v>311027</v>
      </c>
      <c r="I29" s="71">
        <v>311027</v>
      </c>
      <c r="J29" s="71">
        <v>172611</v>
      </c>
      <c r="K29" s="71">
        <v>172611</v>
      </c>
    </row>
    <row r="30" spans="1:11" ht="35.25" customHeight="1" x14ac:dyDescent="0.2">
      <c r="A30" s="256" t="s">
        <v>250</v>
      </c>
      <c r="B30" s="256"/>
      <c r="C30" s="256"/>
      <c r="D30" s="256"/>
      <c r="E30" s="256"/>
      <c r="F30" s="256"/>
      <c r="G30" s="70">
        <v>23</v>
      </c>
      <c r="H30" s="71">
        <v>3178811</v>
      </c>
      <c r="I30" s="71">
        <v>3178811</v>
      </c>
      <c r="J30" s="71">
        <v>4123437</v>
      </c>
      <c r="K30" s="71">
        <v>4123437</v>
      </c>
    </row>
    <row r="31" spans="1:11" ht="26.45" customHeight="1" x14ac:dyDescent="0.2">
      <c r="A31" s="256" t="s">
        <v>83</v>
      </c>
      <c r="B31" s="256"/>
      <c r="C31" s="256"/>
      <c r="D31" s="256"/>
      <c r="E31" s="256"/>
      <c r="F31" s="256"/>
      <c r="G31" s="70">
        <v>24</v>
      </c>
      <c r="H31" s="71">
        <v>0</v>
      </c>
      <c r="I31" s="71">
        <v>0</v>
      </c>
      <c r="J31" s="71">
        <v>0</v>
      </c>
      <c r="K31" s="71">
        <v>0</v>
      </c>
    </row>
    <row r="32" spans="1:11" ht="26.45" customHeight="1" x14ac:dyDescent="0.2">
      <c r="A32" s="256" t="s">
        <v>84</v>
      </c>
      <c r="B32" s="256"/>
      <c r="C32" s="256"/>
      <c r="D32" s="256"/>
      <c r="E32" s="256"/>
      <c r="F32" s="256"/>
      <c r="G32" s="70">
        <v>25</v>
      </c>
      <c r="H32" s="71">
        <v>0</v>
      </c>
      <c r="I32" s="71">
        <v>0</v>
      </c>
      <c r="J32" s="71">
        <v>0</v>
      </c>
      <c r="K32" s="71">
        <v>0</v>
      </c>
    </row>
    <row r="33" spans="1:11" ht="14.45" customHeight="1" x14ac:dyDescent="0.2">
      <c r="A33" s="256" t="s">
        <v>85</v>
      </c>
      <c r="B33" s="256"/>
      <c r="C33" s="256"/>
      <c r="D33" s="256"/>
      <c r="E33" s="256"/>
      <c r="F33" s="256"/>
      <c r="G33" s="70">
        <v>26</v>
      </c>
      <c r="H33" s="71">
        <v>0</v>
      </c>
      <c r="I33" s="71">
        <v>0</v>
      </c>
      <c r="J33" s="71">
        <v>0</v>
      </c>
      <c r="K33" s="71">
        <v>0</v>
      </c>
    </row>
    <row r="34" spans="1:11" ht="25.5" customHeight="1" x14ac:dyDescent="0.2">
      <c r="A34" s="256" t="s">
        <v>251</v>
      </c>
      <c r="B34" s="256"/>
      <c r="C34" s="256"/>
      <c r="D34" s="256"/>
      <c r="E34" s="256"/>
      <c r="F34" s="256"/>
      <c r="G34" s="70">
        <v>27</v>
      </c>
      <c r="H34" s="71">
        <v>0</v>
      </c>
      <c r="I34" s="71">
        <v>0</v>
      </c>
      <c r="J34" s="71">
        <v>0</v>
      </c>
      <c r="K34" s="71">
        <v>0</v>
      </c>
    </row>
    <row r="35" spans="1:11" ht="37.5" customHeight="1" x14ac:dyDescent="0.2">
      <c r="A35" s="256" t="s">
        <v>86</v>
      </c>
      <c r="B35" s="256"/>
      <c r="C35" s="256"/>
      <c r="D35" s="256"/>
      <c r="E35" s="256"/>
      <c r="F35" s="256"/>
      <c r="G35" s="70">
        <v>28</v>
      </c>
      <c r="H35" s="71">
        <v>0</v>
      </c>
      <c r="I35" s="71">
        <v>0</v>
      </c>
      <c r="J35" s="71">
        <v>0</v>
      </c>
      <c r="K35" s="71">
        <v>0</v>
      </c>
    </row>
    <row r="36" spans="1:11" ht="27.75" customHeight="1" x14ac:dyDescent="0.2">
      <c r="A36" s="271" t="s">
        <v>252</v>
      </c>
      <c r="B36" s="271"/>
      <c r="C36" s="271"/>
      <c r="D36" s="271"/>
      <c r="E36" s="271"/>
      <c r="F36" s="271"/>
      <c r="G36" s="72">
        <v>29</v>
      </c>
      <c r="H36" s="73">
        <f>H24-H25-H26+H28-H27-H29-H30-H31-H32+H33+H34+H35</f>
        <v>4012707</v>
      </c>
      <c r="I36" s="73">
        <f>I24-I25-I26+I28-I27-I29-I30-I31-I32+I33+I34+I35</f>
        <v>4012707</v>
      </c>
      <c r="J36" s="73">
        <f t="shared" ref="J36:K36" si="1">J24-J25-J26+J28-J27-J29-J30-J31-J32+J33+J34+J35</f>
        <v>3272801</v>
      </c>
      <c r="K36" s="73">
        <f t="shared" si="1"/>
        <v>3272801</v>
      </c>
    </row>
    <row r="37" spans="1:11" ht="25.5" customHeight="1" x14ac:dyDescent="0.2">
      <c r="A37" s="256" t="s">
        <v>253</v>
      </c>
      <c r="B37" s="256"/>
      <c r="C37" s="256"/>
      <c r="D37" s="256"/>
      <c r="E37" s="256"/>
      <c r="F37" s="256"/>
      <c r="G37" s="70">
        <v>30</v>
      </c>
      <c r="H37" s="71">
        <v>715953</v>
      </c>
      <c r="I37" s="71">
        <v>715953</v>
      </c>
      <c r="J37" s="71">
        <v>633798</v>
      </c>
      <c r="K37" s="71">
        <v>633798</v>
      </c>
    </row>
    <row r="38" spans="1:11" ht="26.25" customHeight="1" x14ac:dyDescent="0.2">
      <c r="A38" s="271" t="s">
        <v>254</v>
      </c>
      <c r="B38" s="271"/>
      <c r="C38" s="271"/>
      <c r="D38" s="271"/>
      <c r="E38" s="271"/>
      <c r="F38" s="271"/>
      <c r="G38" s="72">
        <v>31</v>
      </c>
      <c r="H38" s="73">
        <f>H36-H37</f>
        <v>3296754</v>
      </c>
      <c r="I38" s="73">
        <f>I36-I37</f>
        <v>3296754</v>
      </c>
      <c r="J38" s="73">
        <f t="shared" ref="J38:K38" si="2">J36-J37</f>
        <v>2639003</v>
      </c>
      <c r="K38" s="73">
        <f t="shared" si="2"/>
        <v>2639003</v>
      </c>
    </row>
    <row r="39" spans="1:11" ht="29.25" customHeight="1" x14ac:dyDescent="0.2">
      <c r="A39" s="271" t="s">
        <v>255</v>
      </c>
      <c r="B39" s="271"/>
      <c r="C39" s="271"/>
      <c r="D39" s="271"/>
      <c r="E39" s="271"/>
      <c r="F39" s="271"/>
      <c r="G39" s="72">
        <v>32</v>
      </c>
      <c r="H39" s="73">
        <f>H40-H41</f>
        <v>-35191</v>
      </c>
      <c r="I39" s="73">
        <f>I40-I41</f>
        <v>-35191</v>
      </c>
      <c r="J39" s="73">
        <f t="shared" ref="J39:K39" si="3">J40-J41</f>
        <v>248301</v>
      </c>
      <c r="K39" s="73">
        <f t="shared" si="3"/>
        <v>248301</v>
      </c>
    </row>
    <row r="40" spans="1:11" ht="27.75" customHeight="1" x14ac:dyDescent="0.2">
      <c r="A40" s="256" t="s">
        <v>87</v>
      </c>
      <c r="B40" s="256"/>
      <c r="C40" s="256"/>
      <c r="D40" s="256"/>
      <c r="E40" s="256"/>
      <c r="F40" s="256"/>
      <c r="G40" s="70">
        <v>33</v>
      </c>
      <c r="H40" s="71">
        <v>-35191</v>
      </c>
      <c r="I40" s="71">
        <v>-35191</v>
      </c>
      <c r="J40" s="71">
        <v>248301</v>
      </c>
      <c r="K40" s="71">
        <v>248301</v>
      </c>
    </row>
    <row r="41" spans="1:11" ht="22.9" customHeight="1" x14ac:dyDescent="0.2">
      <c r="A41" s="256" t="s">
        <v>88</v>
      </c>
      <c r="B41" s="256"/>
      <c r="C41" s="256"/>
      <c r="D41" s="256"/>
      <c r="E41" s="256"/>
      <c r="F41" s="256"/>
      <c r="G41" s="70">
        <v>34</v>
      </c>
      <c r="H41" s="71">
        <v>0</v>
      </c>
      <c r="I41" s="71">
        <v>0</v>
      </c>
      <c r="J41" s="71">
        <v>0</v>
      </c>
      <c r="K41" s="71">
        <v>0</v>
      </c>
    </row>
    <row r="42" spans="1:11" x14ac:dyDescent="0.2">
      <c r="A42" s="271" t="s">
        <v>256</v>
      </c>
      <c r="B42" s="271"/>
      <c r="C42" s="271"/>
      <c r="D42" s="271"/>
      <c r="E42" s="271"/>
      <c r="F42" s="271"/>
      <c r="G42" s="72">
        <v>35</v>
      </c>
      <c r="H42" s="73">
        <f>H38+H39</f>
        <v>3261563</v>
      </c>
      <c r="I42" s="73">
        <f>I38+I39</f>
        <v>3261563</v>
      </c>
      <c r="J42" s="73">
        <f t="shared" ref="J42:K42" si="4">J38+J39</f>
        <v>2887304</v>
      </c>
      <c r="K42" s="73">
        <f t="shared" si="4"/>
        <v>2887304</v>
      </c>
    </row>
    <row r="43" spans="1:11" x14ac:dyDescent="0.2">
      <c r="A43" s="256" t="s">
        <v>89</v>
      </c>
      <c r="B43" s="256"/>
      <c r="C43" s="256"/>
      <c r="D43" s="256"/>
      <c r="E43" s="256"/>
      <c r="F43" s="256"/>
      <c r="G43" s="70">
        <v>36</v>
      </c>
      <c r="H43" s="71">
        <v>0</v>
      </c>
      <c r="I43" s="71">
        <v>0</v>
      </c>
      <c r="J43" s="71">
        <v>0</v>
      </c>
      <c r="K43" s="71">
        <v>0</v>
      </c>
    </row>
    <row r="44" spans="1:11" x14ac:dyDescent="0.2">
      <c r="A44" s="256" t="s">
        <v>90</v>
      </c>
      <c r="B44" s="256"/>
      <c r="C44" s="256"/>
      <c r="D44" s="256"/>
      <c r="E44" s="256"/>
      <c r="F44" s="256"/>
      <c r="G44" s="70">
        <v>37</v>
      </c>
      <c r="H44" s="71">
        <f>H42</f>
        <v>3261563</v>
      </c>
      <c r="I44" s="71">
        <f t="shared" ref="I44:K44" si="5">I42</f>
        <v>3261563</v>
      </c>
      <c r="J44" s="71">
        <f t="shared" si="5"/>
        <v>2887304</v>
      </c>
      <c r="K44" s="71">
        <f t="shared" si="5"/>
        <v>2887304</v>
      </c>
    </row>
    <row r="45" spans="1:11" x14ac:dyDescent="0.2">
      <c r="A45" s="258" t="s">
        <v>15</v>
      </c>
      <c r="B45" s="259"/>
      <c r="C45" s="259"/>
      <c r="D45" s="259"/>
      <c r="E45" s="259"/>
      <c r="F45" s="259"/>
      <c r="G45" s="260"/>
      <c r="H45" s="260"/>
      <c r="I45" s="260"/>
      <c r="J45" s="261"/>
      <c r="K45" s="261"/>
    </row>
    <row r="46" spans="1:11" x14ac:dyDescent="0.2">
      <c r="A46" s="257" t="s">
        <v>91</v>
      </c>
      <c r="B46" s="257"/>
      <c r="C46" s="257"/>
      <c r="D46" s="257"/>
      <c r="E46" s="257"/>
      <c r="F46" s="257"/>
      <c r="G46" s="70">
        <v>38</v>
      </c>
      <c r="H46" s="75">
        <f>H42</f>
        <v>3261563</v>
      </c>
      <c r="I46" s="75">
        <f>I42</f>
        <v>3261563</v>
      </c>
      <c r="J46" s="75">
        <f t="shared" ref="J46:K46" si="6">J42</f>
        <v>2887304</v>
      </c>
      <c r="K46" s="75">
        <f t="shared" si="6"/>
        <v>2887304</v>
      </c>
    </row>
    <row r="47" spans="1:11" x14ac:dyDescent="0.2">
      <c r="A47" s="270" t="s">
        <v>257</v>
      </c>
      <c r="B47" s="270"/>
      <c r="C47" s="270"/>
      <c r="D47" s="270"/>
      <c r="E47" s="270"/>
      <c r="F47" s="270"/>
      <c r="G47" s="72">
        <v>39</v>
      </c>
      <c r="H47" s="73">
        <f>H48+H60</f>
        <v>593484</v>
      </c>
      <c r="I47" s="73">
        <f>I48+I60</f>
        <v>593484</v>
      </c>
      <c r="J47" s="73">
        <f t="shared" ref="J47:K47" si="7">J48+J60</f>
        <v>-33175911</v>
      </c>
      <c r="K47" s="73">
        <f t="shared" si="7"/>
        <v>-33175911</v>
      </c>
    </row>
    <row r="48" spans="1:11" ht="24.75" customHeight="1" x14ac:dyDescent="0.2">
      <c r="A48" s="253" t="s">
        <v>258</v>
      </c>
      <c r="B48" s="253"/>
      <c r="C48" s="253"/>
      <c r="D48" s="253"/>
      <c r="E48" s="253"/>
      <c r="F48" s="253"/>
      <c r="G48" s="72">
        <v>40</v>
      </c>
      <c r="H48" s="73">
        <f>SUM(H49:H55)+H58+H59</f>
        <v>1565742</v>
      </c>
      <c r="I48" s="73">
        <f>SUM(I49:I55)+I58+I59</f>
        <v>1565742</v>
      </c>
      <c r="J48" s="73">
        <f t="shared" ref="J48:K48" si="8">SUM(J49:J55)+J58+J59</f>
        <v>-809440</v>
      </c>
      <c r="K48" s="73">
        <f t="shared" si="8"/>
        <v>-809440</v>
      </c>
    </row>
    <row r="49" spans="1:11" x14ac:dyDescent="0.2">
      <c r="A49" s="255" t="s">
        <v>92</v>
      </c>
      <c r="B49" s="255"/>
      <c r="C49" s="255"/>
      <c r="D49" s="255"/>
      <c r="E49" s="255"/>
      <c r="F49" s="255"/>
      <c r="G49" s="70">
        <v>41</v>
      </c>
      <c r="H49" s="76">
        <v>0</v>
      </c>
      <c r="I49" s="76">
        <v>0</v>
      </c>
      <c r="J49" s="76">
        <v>0</v>
      </c>
      <c r="K49" s="76">
        <v>0</v>
      </c>
    </row>
    <row r="50" spans="1:11" x14ac:dyDescent="0.2">
      <c r="A50" s="255" t="s">
        <v>93</v>
      </c>
      <c r="B50" s="255"/>
      <c r="C50" s="255"/>
      <c r="D50" s="255"/>
      <c r="E50" s="255"/>
      <c r="F50" s="255"/>
      <c r="G50" s="70">
        <v>42</v>
      </c>
      <c r="H50" s="76">
        <v>0</v>
      </c>
      <c r="I50" s="76">
        <v>0</v>
      </c>
      <c r="J50" s="76">
        <v>0</v>
      </c>
      <c r="K50" s="76">
        <v>0</v>
      </c>
    </row>
    <row r="51" spans="1:11" ht="23.45" customHeight="1" x14ac:dyDescent="0.2">
      <c r="A51" s="255" t="s">
        <v>259</v>
      </c>
      <c r="B51" s="255"/>
      <c r="C51" s="255"/>
      <c r="D51" s="255"/>
      <c r="E51" s="255"/>
      <c r="F51" s="255"/>
      <c r="G51" s="70">
        <v>43</v>
      </c>
      <c r="H51" s="76">
        <v>0</v>
      </c>
      <c r="I51" s="76">
        <v>0</v>
      </c>
      <c r="J51" s="76">
        <v>0</v>
      </c>
      <c r="K51" s="76">
        <v>0</v>
      </c>
    </row>
    <row r="52" spans="1:11" ht="27" customHeight="1" x14ac:dyDescent="0.2">
      <c r="A52" s="255" t="s">
        <v>94</v>
      </c>
      <c r="B52" s="255"/>
      <c r="C52" s="255"/>
      <c r="D52" s="255"/>
      <c r="E52" s="255"/>
      <c r="F52" s="255"/>
      <c r="G52" s="70">
        <v>44</v>
      </c>
      <c r="H52" s="76">
        <v>0</v>
      </c>
      <c r="I52" s="76">
        <v>0</v>
      </c>
      <c r="J52" s="76">
        <v>0</v>
      </c>
      <c r="K52" s="76">
        <v>0</v>
      </c>
    </row>
    <row r="53" spans="1:11" ht="27" customHeight="1" x14ac:dyDescent="0.2">
      <c r="A53" s="255" t="s">
        <v>260</v>
      </c>
      <c r="B53" s="255"/>
      <c r="C53" s="255"/>
      <c r="D53" s="255"/>
      <c r="E53" s="255"/>
      <c r="F53" s="255"/>
      <c r="G53" s="70">
        <v>45</v>
      </c>
      <c r="H53" s="76">
        <v>0</v>
      </c>
      <c r="I53" s="76">
        <v>0</v>
      </c>
      <c r="J53" s="76">
        <v>0</v>
      </c>
      <c r="K53" s="76">
        <v>0</v>
      </c>
    </row>
    <row r="54" spans="1:11" ht="27.6" customHeight="1" x14ac:dyDescent="0.2">
      <c r="A54" s="255" t="s">
        <v>261</v>
      </c>
      <c r="B54" s="255"/>
      <c r="C54" s="255"/>
      <c r="D54" s="255"/>
      <c r="E54" s="255"/>
      <c r="F54" s="255"/>
      <c r="G54" s="70">
        <v>46</v>
      </c>
      <c r="H54" s="76">
        <v>1765730</v>
      </c>
      <c r="I54" s="76">
        <v>1765730</v>
      </c>
      <c r="J54" s="76">
        <v>-1131978</v>
      </c>
      <c r="K54" s="76">
        <v>-1131978</v>
      </c>
    </row>
    <row r="55" spans="1:11" ht="44.25" customHeight="1" x14ac:dyDescent="0.2">
      <c r="A55" s="252" t="s">
        <v>240</v>
      </c>
      <c r="B55" s="252"/>
      <c r="C55" s="252"/>
      <c r="D55" s="252"/>
      <c r="E55" s="252"/>
      <c r="F55" s="252"/>
      <c r="G55" s="70">
        <v>47</v>
      </c>
      <c r="H55" s="76">
        <v>0</v>
      </c>
      <c r="I55" s="76">
        <v>0</v>
      </c>
      <c r="J55" s="76">
        <v>0</v>
      </c>
      <c r="K55" s="76">
        <v>0</v>
      </c>
    </row>
    <row r="56" spans="1:11" ht="33" customHeight="1" x14ac:dyDescent="0.2">
      <c r="A56" s="252" t="s">
        <v>262</v>
      </c>
      <c r="B56" s="252"/>
      <c r="C56" s="252"/>
      <c r="D56" s="252"/>
      <c r="E56" s="252"/>
      <c r="F56" s="252"/>
      <c r="G56" s="70">
        <v>48</v>
      </c>
      <c r="H56" s="76">
        <v>0</v>
      </c>
      <c r="I56" s="76">
        <v>0</v>
      </c>
      <c r="J56" s="76">
        <v>0</v>
      </c>
      <c r="K56" s="76">
        <v>0</v>
      </c>
    </row>
    <row r="57" spans="1:11" ht="28.5" customHeight="1" x14ac:dyDescent="0.2">
      <c r="A57" s="252" t="s">
        <v>263</v>
      </c>
      <c r="B57" s="252"/>
      <c r="C57" s="252"/>
      <c r="D57" s="252"/>
      <c r="E57" s="252"/>
      <c r="F57" s="252"/>
      <c r="G57" s="70">
        <v>49</v>
      </c>
      <c r="H57" s="76">
        <v>0</v>
      </c>
      <c r="I57" s="76">
        <v>0</v>
      </c>
      <c r="J57" s="76">
        <v>0</v>
      </c>
      <c r="K57" s="76">
        <v>0</v>
      </c>
    </row>
    <row r="58" spans="1:11" ht="39" customHeight="1" x14ac:dyDescent="0.2">
      <c r="A58" s="252" t="s">
        <v>264</v>
      </c>
      <c r="B58" s="252"/>
      <c r="C58" s="252"/>
      <c r="D58" s="252"/>
      <c r="E58" s="252"/>
      <c r="F58" s="252"/>
      <c r="G58" s="70">
        <v>50</v>
      </c>
      <c r="H58" s="76">
        <v>0</v>
      </c>
      <c r="I58" s="76">
        <v>0</v>
      </c>
      <c r="J58" s="76">
        <v>0</v>
      </c>
      <c r="K58" s="76">
        <v>0</v>
      </c>
    </row>
    <row r="59" spans="1:11" ht="24" customHeight="1" x14ac:dyDescent="0.2">
      <c r="A59" s="252" t="s">
        <v>265</v>
      </c>
      <c r="B59" s="252"/>
      <c r="C59" s="252"/>
      <c r="D59" s="252"/>
      <c r="E59" s="252"/>
      <c r="F59" s="252"/>
      <c r="G59" s="70">
        <v>51</v>
      </c>
      <c r="H59" s="76">
        <v>-199988</v>
      </c>
      <c r="I59" s="76">
        <v>-199988</v>
      </c>
      <c r="J59" s="76">
        <v>322538</v>
      </c>
      <c r="K59" s="76">
        <v>322538</v>
      </c>
    </row>
    <row r="60" spans="1:11" ht="25.15" customHeight="1" x14ac:dyDescent="0.2">
      <c r="A60" s="253" t="s">
        <v>266</v>
      </c>
      <c r="B60" s="253"/>
      <c r="C60" s="253"/>
      <c r="D60" s="253"/>
      <c r="E60" s="253"/>
      <c r="F60" s="253"/>
      <c r="G60" s="72">
        <v>52</v>
      </c>
      <c r="H60" s="73">
        <f>SUM(H61:H68)</f>
        <v>-972258</v>
      </c>
      <c r="I60" s="73">
        <f>SUM(I61:I68)</f>
        <v>-972258</v>
      </c>
      <c r="J60" s="73">
        <f t="shared" ref="J60:K60" si="9">SUM(J61:J68)</f>
        <v>-32366471</v>
      </c>
      <c r="K60" s="73">
        <f t="shared" si="9"/>
        <v>-32366471</v>
      </c>
    </row>
    <row r="61" spans="1:11" ht="12.75" customHeight="1" x14ac:dyDescent="0.2">
      <c r="A61" s="252" t="s">
        <v>95</v>
      </c>
      <c r="B61" s="252"/>
      <c r="C61" s="252"/>
      <c r="D61" s="252"/>
      <c r="E61" s="252"/>
      <c r="F61" s="252"/>
      <c r="G61" s="70">
        <v>53</v>
      </c>
      <c r="H61" s="76">
        <v>0</v>
      </c>
      <c r="I61" s="76">
        <v>0</v>
      </c>
      <c r="J61" s="76">
        <v>0</v>
      </c>
      <c r="K61" s="76">
        <v>0</v>
      </c>
    </row>
    <row r="62" spans="1:11" ht="12.75" customHeight="1" x14ac:dyDescent="0.2">
      <c r="A62" s="252" t="s">
        <v>267</v>
      </c>
      <c r="B62" s="252"/>
      <c r="C62" s="252"/>
      <c r="D62" s="252"/>
      <c r="E62" s="252"/>
      <c r="F62" s="252"/>
      <c r="G62" s="70">
        <v>54</v>
      </c>
      <c r="H62" s="76">
        <v>0</v>
      </c>
      <c r="I62" s="76">
        <v>0</v>
      </c>
      <c r="J62" s="76">
        <v>0</v>
      </c>
      <c r="K62" s="76">
        <v>0</v>
      </c>
    </row>
    <row r="63" spans="1:11" ht="12.75" customHeight="1" x14ac:dyDescent="0.2">
      <c r="A63" s="252" t="s">
        <v>268</v>
      </c>
      <c r="B63" s="252"/>
      <c r="C63" s="252"/>
      <c r="D63" s="252"/>
      <c r="E63" s="252"/>
      <c r="F63" s="252"/>
      <c r="G63" s="70">
        <v>55</v>
      </c>
      <c r="H63" s="76">
        <v>0</v>
      </c>
      <c r="I63" s="76">
        <v>0</v>
      </c>
      <c r="J63" s="76">
        <v>0</v>
      </c>
      <c r="K63" s="76">
        <v>0</v>
      </c>
    </row>
    <row r="64" spans="1:11" ht="12.75" customHeight="1" x14ac:dyDescent="0.2">
      <c r="A64" s="252" t="s">
        <v>96</v>
      </c>
      <c r="B64" s="252"/>
      <c r="C64" s="252"/>
      <c r="D64" s="252"/>
      <c r="E64" s="252"/>
      <c r="F64" s="252"/>
      <c r="G64" s="70">
        <v>56</v>
      </c>
      <c r="H64" s="76">
        <v>0</v>
      </c>
      <c r="I64" s="76">
        <v>0</v>
      </c>
      <c r="J64" s="76">
        <v>0</v>
      </c>
      <c r="K64" s="76">
        <v>0</v>
      </c>
    </row>
    <row r="65" spans="1:11" ht="25.5" customHeight="1" x14ac:dyDescent="0.2">
      <c r="A65" s="252" t="s">
        <v>97</v>
      </c>
      <c r="B65" s="252"/>
      <c r="C65" s="252"/>
      <c r="D65" s="252"/>
      <c r="E65" s="252"/>
      <c r="F65" s="252"/>
      <c r="G65" s="70">
        <v>57</v>
      </c>
      <c r="H65" s="76">
        <v>-1185681</v>
      </c>
      <c r="I65" s="76">
        <v>-1185681</v>
      </c>
      <c r="J65" s="76">
        <v>-39471327</v>
      </c>
      <c r="K65" s="76">
        <v>-39471327</v>
      </c>
    </row>
    <row r="66" spans="1:11" ht="12.75" customHeight="1" x14ac:dyDescent="0.2">
      <c r="A66" s="252" t="s">
        <v>94</v>
      </c>
      <c r="B66" s="252"/>
      <c r="C66" s="252"/>
      <c r="D66" s="252"/>
      <c r="E66" s="252"/>
      <c r="F66" s="252"/>
      <c r="G66" s="70">
        <v>58</v>
      </c>
      <c r="H66" s="76">
        <v>0</v>
      </c>
      <c r="I66" s="76">
        <v>0</v>
      </c>
      <c r="J66" s="76">
        <v>0</v>
      </c>
      <c r="K66" s="76">
        <v>0</v>
      </c>
    </row>
    <row r="67" spans="1:11" ht="24.75" customHeight="1" x14ac:dyDescent="0.2">
      <c r="A67" s="252" t="s">
        <v>98</v>
      </c>
      <c r="B67" s="252"/>
      <c r="C67" s="252"/>
      <c r="D67" s="252"/>
      <c r="E67" s="252"/>
      <c r="F67" s="252"/>
      <c r="G67" s="70">
        <v>59</v>
      </c>
      <c r="H67" s="76">
        <v>0</v>
      </c>
      <c r="I67" s="76">
        <v>0</v>
      </c>
      <c r="J67" s="76">
        <v>0</v>
      </c>
      <c r="K67" s="76">
        <v>0</v>
      </c>
    </row>
    <row r="68" spans="1:11" ht="22.9" customHeight="1" x14ac:dyDescent="0.2">
      <c r="A68" s="252" t="s">
        <v>99</v>
      </c>
      <c r="B68" s="252"/>
      <c r="C68" s="252"/>
      <c r="D68" s="252"/>
      <c r="E68" s="252"/>
      <c r="F68" s="252"/>
      <c r="G68" s="70">
        <v>60</v>
      </c>
      <c r="H68" s="76">
        <v>213423</v>
      </c>
      <c r="I68" s="76">
        <v>213423</v>
      </c>
      <c r="J68" s="76">
        <v>7104856</v>
      </c>
      <c r="K68" s="76">
        <v>7104856</v>
      </c>
    </row>
    <row r="69" spans="1:11" ht="12.75" customHeight="1" x14ac:dyDescent="0.2">
      <c r="A69" s="253" t="s">
        <v>269</v>
      </c>
      <c r="B69" s="253"/>
      <c r="C69" s="253"/>
      <c r="D69" s="253"/>
      <c r="E69" s="253"/>
      <c r="F69" s="253"/>
      <c r="G69" s="72">
        <v>61</v>
      </c>
      <c r="H69" s="77">
        <f>H46+H47</f>
        <v>3855047</v>
      </c>
      <c r="I69" s="77">
        <f>I46+I47</f>
        <v>3855047</v>
      </c>
      <c r="J69" s="77">
        <f t="shared" ref="J69:K69" si="10">J46+J47</f>
        <v>-30288607</v>
      </c>
      <c r="K69" s="77">
        <f t="shared" si="10"/>
        <v>-30288607</v>
      </c>
    </row>
    <row r="70" spans="1:11" ht="12.75" customHeight="1" x14ac:dyDescent="0.2">
      <c r="A70" s="254" t="s">
        <v>100</v>
      </c>
      <c r="B70" s="254"/>
      <c r="C70" s="254"/>
      <c r="D70" s="254"/>
      <c r="E70" s="254"/>
      <c r="F70" s="254"/>
      <c r="G70" s="70">
        <v>62</v>
      </c>
      <c r="H70" s="71">
        <v>0</v>
      </c>
      <c r="I70" s="71">
        <v>0</v>
      </c>
      <c r="J70" s="71">
        <v>0</v>
      </c>
      <c r="K70" s="71">
        <v>0</v>
      </c>
    </row>
    <row r="71" spans="1:11" x14ac:dyDescent="0.2">
      <c r="A71" s="257" t="s">
        <v>101</v>
      </c>
      <c r="B71" s="257"/>
      <c r="C71" s="257"/>
      <c r="D71" s="257"/>
      <c r="E71" s="257"/>
      <c r="F71" s="257"/>
      <c r="G71" s="70">
        <v>63</v>
      </c>
      <c r="H71" s="76">
        <v>3855047</v>
      </c>
      <c r="I71" s="78">
        <v>3855047</v>
      </c>
      <c r="J71" s="78">
        <v>-30288607</v>
      </c>
      <c r="K71" s="78">
        <v>-30288607</v>
      </c>
    </row>
  </sheetData>
  <sheetProtection algorithmName="SHA-512" hashValue="d7K25wYCKm4o7yYvmmlHt4QW+GlSFFUjzzAAyLa5lbpTNtGlBB5PCFuuMlodH7zk9VHbWkSixDW/jNjxidsxRg==" saltValue="BNZXPLKjaA+U5aBZk5MzC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63"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zoomScaleSheetLayoutView="110" workbookViewId="0">
      <selection sqref="A1:H1"/>
    </sheetView>
  </sheetViews>
  <sheetFormatPr defaultRowHeight="12.75" x14ac:dyDescent="0.2"/>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x14ac:dyDescent="0.2">
      <c r="A1" s="272" t="s">
        <v>155</v>
      </c>
      <c r="B1" s="284"/>
      <c r="C1" s="284"/>
      <c r="D1" s="284"/>
      <c r="E1" s="284"/>
      <c r="F1" s="284"/>
      <c r="G1" s="284"/>
      <c r="H1" s="284"/>
    </row>
    <row r="2" spans="1:9" ht="12.75" customHeight="1" x14ac:dyDescent="0.2">
      <c r="A2" s="274" t="s">
        <v>300</v>
      </c>
      <c r="B2" s="275"/>
      <c r="C2" s="275"/>
      <c r="D2" s="275"/>
      <c r="E2" s="275"/>
      <c r="F2" s="275"/>
      <c r="G2" s="275"/>
      <c r="H2" s="275"/>
    </row>
    <row r="3" spans="1:9" x14ac:dyDescent="0.2">
      <c r="A3" s="285" t="s">
        <v>10</v>
      </c>
      <c r="B3" s="286"/>
      <c r="C3" s="286"/>
      <c r="D3" s="286"/>
      <c r="E3" s="286"/>
      <c r="F3" s="286"/>
      <c r="G3" s="286"/>
      <c r="H3" s="286"/>
      <c r="I3" s="263"/>
    </row>
    <row r="4" spans="1:9" x14ac:dyDescent="0.2">
      <c r="A4" s="287" t="s">
        <v>299</v>
      </c>
      <c r="B4" s="288"/>
      <c r="C4" s="288"/>
      <c r="D4" s="288"/>
      <c r="E4" s="288"/>
      <c r="F4" s="288"/>
      <c r="G4" s="288"/>
      <c r="H4" s="288"/>
      <c r="I4" s="266"/>
    </row>
    <row r="5" spans="1:9" ht="45" x14ac:dyDescent="0.2">
      <c r="A5" s="289" t="s">
        <v>2</v>
      </c>
      <c r="B5" s="283"/>
      <c r="C5" s="283"/>
      <c r="D5" s="283"/>
      <c r="E5" s="283"/>
      <c r="F5" s="283"/>
      <c r="G5" s="79" t="s">
        <v>5</v>
      </c>
      <c r="H5" s="69" t="s">
        <v>195</v>
      </c>
      <c r="I5" s="69" t="s">
        <v>270</v>
      </c>
    </row>
    <row r="6" spans="1:9" x14ac:dyDescent="0.2">
      <c r="A6" s="282">
        <v>1</v>
      </c>
      <c r="B6" s="283"/>
      <c r="C6" s="283"/>
      <c r="D6" s="283"/>
      <c r="E6" s="283"/>
      <c r="F6" s="283"/>
      <c r="G6" s="68">
        <v>2</v>
      </c>
      <c r="H6" s="69" t="s">
        <v>6</v>
      </c>
      <c r="I6" s="69" t="s">
        <v>7</v>
      </c>
    </row>
    <row r="7" spans="1:9" x14ac:dyDescent="0.2">
      <c r="A7" s="280" t="s">
        <v>109</v>
      </c>
      <c r="B7" s="281"/>
      <c r="C7" s="281"/>
      <c r="D7" s="281"/>
      <c r="E7" s="281"/>
      <c r="F7" s="281"/>
      <c r="G7" s="281"/>
      <c r="H7" s="281"/>
      <c r="I7" s="281"/>
    </row>
    <row r="8" spans="1:9" x14ac:dyDescent="0.2">
      <c r="A8" s="277" t="s">
        <v>102</v>
      </c>
      <c r="B8" s="277"/>
      <c r="C8" s="277"/>
      <c r="D8" s="277"/>
      <c r="E8" s="277"/>
      <c r="F8" s="277"/>
      <c r="G8" s="70">
        <v>1</v>
      </c>
      <c r="H8" s="80">
        <v>0</v>
      </c>
      <c r="I8" s="80">
        <v>0</v>
      </c>
    </row>
    <row r="9" spans="1:9" x14ac:dyDescent="0.2">
      <c r="A9" s="277" t="s">
        <v>103</v>
      </c>
      <c r="B9" s="277"/>
      <c r="C9" s="277"/>
      <c r="D9" s="277"/>
      <c r="E9" s="277"/>
      <c r="F9" s="277"/>
      <c r="G9" s="70">
        <v>2</v>
      </c>
      <c r="H9" s="80">
        <v>0</v>
      </c>
      <c r="I9" s="80">
        <v>0</v>
      </c>
    </row>
    <row r="10" spans="1:9" x14ac:dyDescent="0.2">
      <c r="A10" s="277" t="s">
        <v>104</v>
      </c>
      <c r="B10" s="277"/>
      <c r="C10" s="277"/>
      <c r="D10" s="277"/>
      <c r="E10" s="277"/>
      <c r="F10" s="277"/>
      <c r="G10" s="70">
        <v>3</v>
      </c>
      <c r="H10" s="80">
        <v>0</v>
      </c>
      <c r="I10" s="80">
        <v>0</v>
      </c>
    </row>
    <row r="11" spans="1:9" x14ac:dyDescent="0.2">
      <c r="A11" s="277" t="s">
        <v>105</v>
      </c>
      <c r="B11" s="277"/>
      <c r="C11" s="277"/>
      <c r="D11" s="277"/>
      <c r="E11" s="277"/>
      <c r="F11" s="277"/>
      <c r="G11" s="70">
        <v>4</v>
      </c>
      <c r="H11" s="80">
        <v>0</v>
      </c>
      <c r="I11" s="80">
        <v>0</v>
      </c>
    </row>
    <row r="12" spans="1:9" x14ac:dyDescent="0.2">
      <c r="A12" s="277" t="s">
        <v>106</v>
      </c>
      <c r="B12" s="277"/>
      <c r="C12" s="277"/>
      <c r="D12" s="277"/>
      <c r="E12" s="277"/>
      <c r="F12" s="277"/>
      <c r="G12" s="70">
        <v>5</v>
      </c>
      <c r="H12" s="80">
        <v>0</v>
      </c>
      <c r="I12" s="80">
        <v>0</v>
      </c>
    </row>
    <row r="13" spans="1:9" ht="22.5" customHeight="1" x14ac:dyDescent="0.2">
      <c r="A13" s="277" t="s">
        <v>126</v>
      </c>
      <c r="B13" s="277"/>
      <c r="C13" s="277"/>
      <c r="D13" s="277"/>
      <c r="E13" s="277"/>
      <c r="F13" s="277"/>
      <c r="G13" s="70">
        <v>6</v>
      </c>
      <c r="H13" s="80">
        <v>0</v>
      </c>
      <c r="I13" s="80">
        <v>0</v>
      </c>
    </row>
    <row r="14" spans="1:9" x14ac:dyDescent="0.2">
      <c r="A14" s="277" t="s">
        <v>107</v>
      </c>
      <c r="B14" s="277"/>
      <c r="C14" s="277"/>
      <c r="D14" s="277"/>
      <c r="E14" s="277"/>
      <c r="F14" s="277"/>
      <c r="G14" s="70">
        <v>7</v>
      </c>
      <c r="H14" s="80">
        <v>0</v>
      </c>
      <c r="I14" s="80">
        <v>0</v>
      </c>
    </row>
    <row r="15" spans="1:9" x14ac:dyDescent="0.2">
      <c r="A15" s="277" t="s">
        <v>108</v>
      </c>
      <c r="B15" s="277"/>
      <c r="C15" s="277"/>
      <c r="D15" s="277"/>
      <c r="E15" s="277"/>
      <c r="F15" s="277"/>
      <c r="G15" s="70">
        <v>8</v>
      </c>
      <c r="H15" s="80">
        <v>0</v>
      </c>
      <c r="I15" s="80">
        <v>0</v>
      </c>
    </row>
    <row r="16" spans="1:9" x14ac:dyDescent="0.2">
      <c r="A16" s="280" t="s">
        <v>110</v>
      </c>
      <c r="B16" s="281"/>
      <c r="C16" s="281"/>
      <c r="D16" s="281"/>
      <c r="E16" s="281"/>
      <c r="F16" s="281"/>
      <c r="G16" s="281"/>
      <c r="H16" s="281"/>
      <c r="I16" s="281"/>
    </row>
    <row r="17" spans="1:9" x14ac:dyDescent="0.2">
      <c r="A17" s="277" t="s">
        <v>111</v>
      </c>
      <c r="B17" s="277"/>
      <c r="C17" s="277"/>
      <c r="D17" s="277"/>
      <c r="E17" s="277"/>
      <c r="F17" s="277"/>
      <c r="G17" s="70">
        <v>9</v>
      </c>
      <c r="H17" s="80">
        <v>3977516</v>
      </c>
      <c r="I17" s="80">
        <v>3521102</v>
      </c>
    </row>
    <row r="18" spans="1:9" x14ac:dyDescent="0.2">
      <c r="A18" s="277" t="s">
        <v>112</v>
      </c>
      <c r="B18" s="277"/>
      <c r="C18" s="277"/>
      <c r="D18" s="277"/>
      <c r="E18" s="277"/>
      <c r="F18" s="277"/>
      <c r="G18" s="70"/>
      <c r="H18" s="80"/>
      <c r="I18" s="80"/>
    </row>
    <row r="19" spans="1:9" x14ac:dyDescent="0.2">
      <c r="A19" s="277" t="s">
        <v>113</v>
      </c>
      <c r="B19" s="277"/>
      <c r="C19" s="277"/>
      <c r="D19" s="277"/>
      <c r="E19" s="277"/>
      <c r="F19" s="277"/>
      <c r="G19" s="70">
        <v>10</v>
      </c>
      <c r="H19" s="80">
        <v>3621220</v>
      </c>
      <c r="I19" s="80">
        <v>4391838</v>
      </c>
    </row>
    <row r="20" spans="1:9" x14ac:dyDescent="0.2">
      <c r="A20" s="277" t="s">
        <v>114</v>
      </c>
      <c r="B20" s="277"/>
      <c r="C20" s="277"/>
      <c r="D20" s="277"/>
      <c r="E20" s="277"/>
      <c r="F20" s="277"/>
      <c r="G20" s="70">
        <v>11</v>
      </c>
      <c r="H20" s="80">
        <v>2701614</v>
      </c>
      <c r="I20" s="80">
        <v>2957472</v>
      </c>
    </row>
    <row r="21" spans="1:9" ht="23.25" customHeight="1" x14ac:dyDescent="0.2">
      <c r="A21" s="277" t="s">
        <v>115</v>
      </c>
      <c r="B21" s="277"/>
      <c r="C21" s="277"/>
      <c r="D21" s="277"/>
      <c r="E21" s="277"/>
      <c r="F21" s="277"/>
      <c r="G21" s="70">
        <v>12</v>
      </c>
      <c r="H21" s="80">
        <v>167844</v>
      </c>
      <c r="I21" s="80">
        <v>2060747</v>
      </c>
    </row>
    <row r="22" spans="1:9" x14ac:dyDescent="0.2">
      <c r="A22" s="277" t="s">
        <v>116</v>
      </c>
      <c r="B22" s="277"/>
      <c r="C22" s="277"/>
      <c r="D22" s="277"/>
      <c r="E22" s="277"/>
      <c r="F22" s="277"/>
      <c r="G22" s="70">
        <v>13</v>
      </c>
      <c r="H22" s="80">
        <v>-80</v>
      </c>
      <c r="I22" s="80">
        <v>-32</v>
      </c>
    </row>
    <row r="23" spans="1:9" x14ac:dyDescent="0.2">
      <c r="A23" s="277" t="s">
        <v>117</v>
      </c>
      <c r="B23" s="277"/>
      <c r="C23" s="277"/>
      <c r="D23" s="277"/>
      <c r="E23" s="277"/>
      <c r="F23" s="277"/>
      <c r="G23" s="70">
        <v>14</v>
      </c>
      <c r="H23" s="80">
        <v>0</v>
      </c>
      <c r="I23" s="80">
        <v>0</v>
      </c>
    </row>
    <row r="24" spans="1:9" x14ac:dyDescent="0.2">
      <c r="A24" s="280" t="s">
        <v>118</v>
      </c>
      <c r="B24" s="281"/>
      <c r="C24" s="281"/>
      <c r="D24" s="281"/>
      <c r="E24" s="281"/>
      <c r="F24" s="281"/>
      <c r="G24" s="281"/>
      <c r="H24" s="281"/>
      <c r="I24" s="281"/>
    </row>
    <row r="25" spans="1:9" x14ac:dyDescent="0.2">
      <c r="A25" s="277" t="s">
        <v>119</v>
      </c>
      <c r="B25" s="277"/>
      <c r="C25" s="277"/>
      <c r="D25" s="277"/>
      <c r="E25" s="277"/>
      <c r="F25" s="277"/>
      <c r="G25" s="70">
        <v>15</v>
      </c>
      <c r="H25" s="80">
        <v>-621464</v>
      </c>
      <c r="I25" s="80">
        <v>-5075741</v>
      </c>
    </row>
    <row r="26" spans="1:9" x14ac:dyDescent="0.2">
      <c r="A26" s="277" t="s">
        <v>120</v>
      </c>
      <c r="B26" s="277"/>
      <c r="C26" s="277"/>
      <c r="D26" s="277"/>
      <c r="E26" s="277"/>
      <c r="F26" s="277"/>
      <c r="G26" s="70">
        <v>16</v>
      </c>
      <c r="H26" s="80">
        <v>62996</v>
      </c>
      <c r="I26" s="80">
        <v>52782</v>
      </c>
    </row>
    <row r="27" spans="1:9" x14ac:dyDescent="0.2">
      <c r="A27" s="277" t="s">
        <v>121</v>
      </c>
      <c r="B27" s="277"/>
      <c r="C27" s="277"/>
      <c r="D27" s="277"/>
      <c r="E27" s="277"/>
      <c r="F27" s="277"/>
      <c r="G27" s="70">
        <v>17</v>
      </c>
      <c r="H27" s="80">
        <v>-23338274</v>
      </c>
      <c r="I27" s="80">
        <v>-179443915</v>
      </c>
    </row>
    <row r="28" spans="1:9" ht="25.5" customHeight="1" x14ac:dyDescent="0.2">
      <c r="A28" s="277" t="s">
        <v>122</v>
      </c>
      <c r="B28" s="277"/>
      <c r="C28" s="277"/>
      <c r="D28" s="277"/>
      <c r="E28" s="277"/>
      <c r="F28" s="277"/>
      <c r="G28" s="70">
        <v>18</v>
      </c>
      <c r="H28" s="80">
        <v>-40456388</v>
      </c>
      <c r="I28" s="80">
        <v>-72913813</v>
      </c>
    </row>
    <row r="29" spans="1:9" ht="23.25" customHeight="1" x14ac:dyDescent="0.2">
      <c r="A29" s="277" t="s">
        <v>123</v>
      </c>
      <c r="B29" s="277"/>
      <c r="C29" s="277"/>
      <c r="D29" s="277"/>
      <c r="E29" s="277"/>
      <c r="F29" s="277"/>
      <c r="G29" s="70">
        <v>19</v>
      </c>
      <c r="H29" s="80">
        <v>0</v>
      </c>
      <c r="I29" s="80">
        <v>0</v>
      </c>
    </row>
    <row r="30" spans="1:9" ht="27.75" customHeight="1" x14ac:dyDescent="0.2">
      <c r="A30" s="277" t="s">
        <v>124</v>
      </c>
      <c r="B30" s="277"/>
      <c r="C30" s="277"/>
      <c r="D30" s="277"/>
      <c r="E30" s="277"/>
      <c r="F30" s="277"/>
      <c r="G30" s="70">
        <v>20</v>
      </c>
      <c r="H30" s="80">
        <v>0</v>
      </c>
      <c r="I30" s="80">
        <v>0</v>
      </c>
    </row>
    <row r="31" spans="1:9" ht="27.75" customHeight="1" x14ac:dyDescent="0.2">
      <c r="A31" s="277" t="s">
        <v>125</v>
      </c>
      <c r="B31" s="277"/>
      <c r="C31" s="277"/>
      <c r="D31" s="277"/>
      <c r="E31" s="277"/>
      <c r="F31" s="277"/>
      <c r="G31" s="70">
        <v>21</v>
      </c>
      <c r="H31" s="80">
        <v>30819965</v>
      </c>
      <c r="I31" s="80">
        <v>45298320</v>
      </c>
    </row>
    <row r="32" spans="1:9" ht="29.25" customHeight="1" x14ac:dyDescent="0.2">
      <c r="A32" s="277" t="s">
        <v>127</v>
      </c>
      <c r="B32" s="277"/>
      <c r="C32" s="277"/>
      <c r="D32" s="277"/>
      <c r="E32" s="277"/>
      <c r="F32" s="277"/>
      <c r="G32" s="70">
        <v>22</v>
      </c>
      <c r="H32" s="80">
        <v>3877247</v>
      </c>
      <c r="I32" s="80">
        <v>10299229</v>
      </c>
    </row>
    <row r="33" spans="1:9" x14ac:dyDescent="0.2">
      <c r="A33" s="277" t="s">
        <v>128</v>
      </c>
      <c r="B33" s="277"/>
      <c r="C33" s="277"/>
      <c r="D33" s="277"/>
      <c r="E33" s="277"/>
      <c r="F33" s="277"/>
      <c r="G33" s="70">
        <v>23</v>
      </c>
      <c r="H33" s="80">
        <v>-1838773</v>
      </c>
      <c r="I33" s="80">
        <v>-1328050</v>
      </c>
    </row>
    <row r="34" spans="1:9" x14ac:dyDescent="0.2">
      <c r="A34" s="277" t="s">
        <v>129</v>
      </c>
      <c r="B34" s="277"/>
      <c r="C34" s="277"/>
      <c r="D34" s="277"/>
      <c r="E34" s="277"/>
      <c r="F34" s="277"/>
      <c r="G34" s="70">
        <v>24</v>
      </c>
      <c r="H34" s="80">
        <v>-260909</v>
      </c>
      <c r="I34" s="80">
        <v>-11689771</v>
      </c>
    </row>
    <row r="35" spans="1:9" x14ac:dyDescent="0.2">
      <c r="A35" s="277" t="s">
        <v>130</v>
      </c>
      <c r="B35" s="277"/>
      <c r="C35" s="277"/>
      <c r="D35" s="277"/>
      <c r="E35" s="277"/>
      <c r="F35" s="277"/>
      <c r="G35" s="70">
        <v>25</v>
      </c>
      <c r="H35" s="80">
        <v>159168</v>
      </c>
      <c r="I35" s="80">
        <v>-14969437</v>
      </c>
    </row>
    <row r="36" spans="1:9" x14ac:dyDescent="0.2">
      <c r="A36" s="277" t="s">
        <v>131</v>
      </c>
      <c r="B36" s="277"/>
      <c r="C36" s="277"/>
      <c r="D36" s="277"/>
      <c r="E36" s="277"/>
      <c r="F36" s="277"/>
      <c r="G36" s="70">
        <v>26</v>
      </c>
      <c r="H36" s="80">
        <v>21493385</v>
      </c>
      <c r="I36" s="80">
        <v>-5131096</v>
      </c>
    </row>
    <row r="37" spans="1:9" x14ac:dyDescent="0.2">
      <c r="A37" s="277" t="s">
        <v>132</v>
      </c>
      <c r="B37" s="277"/>
      <c r="C37" s="277"/>
      <c r="D37" s="277"/>
      <c r="E37" s="277"/>
      <c r="F37" s="277"/>
      <c r="G37" s="70">
        <v>27</v>
      </c>
      <c r="H37" s="80">
        <v>-85446836</v>
      </c>
      <c r="I37" s="80">
        <v>-70817598</v>
      </c>
    </row>
    <row r="38" spans="1:9" x14ac:dyDescent="0.2">
      <c r="A38" s="277" t="s">
        <v>133</v>
      </c>
      <c r="B38" s="277"/>
      <c r="C38" s="277"/>
      <c r="D38" s="277"/>
      <c r="E38" s="277"/>
      <c r="F38" s="277"/>
      <c r="G38" s="70">
        <v>28</v>
      </c>
      <c r="H38" s="80">
        <v>0</v>
      </c>
      <c r="I38" s="80">
        <v>0</v>
      </c>
    </row>
    <row r="39" spans="1:9" x14ac:dyDescent="0.2">
      <c r="A39" s="277" t="s">
        <v>134</v>
      </c>
      <c r="B39" s="277"/>
      <c r="C39" s="277"/>
      <c r="D39" s="277"/>
      <c r="E39" s="277"/>
      <c r="F39" s="277"/>
      <c r="G39" s="70">
        <v>29</v>
      </c>
      <c r="H39" s="80">
        <v>-821764</v>
      </c>
      <c r="I39" s="80">
        <v>2770338</v>
      </c>
    </row>
    <row r="40" spans="1:9" x14ac:dyDescent="0.2">
      <c r="A40" s="277" t="s">
        <v>135</v>
      </c>
      <c r="B40" s="277"/>
      <c r="C40" s="277"/>
      <c r="D40" s="277"/>
      <c r="E40" s="277"/>
      <c r="F40" s="277"/>
      <c r="G40" s="70">
        <v>30</v>
      </c>
      <c r="H40" s="80">
        <v>22437921</v>
      </c>
      <c r="I40" s="80">
        <v>23913582</v>
      </c>
    </row>
    <row r="41" spans="1:9" x14ac:dyDescent="0.2">
      <c r="A41" s="277" t="s">
        <v>136</v>
      </c>
      <c r="B41" s="277"/>
      <c r="C41" s="277"/>
      <c r="D41" s="277"/>
      <c r="E41" s="277"/>
      <c r="F41" s="277"/>
      <c r="G41" s="70">
        <v>31</v>
      </c>
      <c r="H41" s="80">
        <v>643894</v>
      </c>
      <c r="I41" s="80">
        <v>80362</v>
      </c>
    </row>
    <row r="42" spans="1:9" x14ac:dyDescent="0.2">
      <c r="A42" s="277" t="s">
        <v>137</v>
      </c>
      <c r="B42" s="277"/>
      <c r="C42" s="277"/>
      <c r="D42" s="277"/>
      <c r="E42" s="277"/>
      <c r="F42" s="277"/>
      <c r="G42" s="70">
        <v>32</v>
      </c>
      <c r="H42" s="80">
        <v>-1495468</v>
      </c>
      <c r="I42" s="80">
        <v>-1241706</v>
      </c>
    </row>
    <row r="43" spans="1:9" x14ac:dyDescent="0.2">
      <c r="A43" s="277" t="s">
        <v>138</v>
      </c>
      <c r="B43" s="277"/>
      <c r="C43" s="277"/>
      <c r="D43" s="277"/>
      <c r="E43" s="277"/>
      <c r="F43" s="277"/>
      <c r="G43" s="70">
        <v>33</v>
      </c>
      <c r="H43" s="80">
        <v>-1813279</v>
      </c>
      <c r="I43" s="80">
        <v>-817270</v>
      </c>
    </row>
    <row r="44" spans="1:9" ht="13.5" customHeight="1" x14ac:dyDescent="0.2">
      <c r="A44" s="276" t="s">
        <v>139</v>
      </c>
      <c r="B44" s="276"/>
      <c r="C44" s="276"/>
      <c r="D44" s="276"/>
      <c r="E44" s="276"/>
      <c r="F44" s="276"/>
      <c r="G44" s="70">
        <v>34</v>
      </c>
      <c r="H44" s="81">
        <f>SUM(H25:H43)+SUM(H17:H23)+SUM(H8:H15)</f>
        <v>-66130465</v>
      </c>
      <c r="I44" s="81">
        <f>SUM(I25:I43)+SUM(I17:I23)+SUM(I8:I15)</f>
        <v>-268082657</v>
      </c>
    </row>
    <row r="45" spans="1:9" x14ac:dyDescent="0.2">
      <c r="A45" s="280" t="s">
        <v>16</v>
      </c>
      <c r="B45" s="281"/>
      <c r="C45" s="281"/>
      <c r="D45" s="281"/>
      <c r="E45" s="281"/>
      <c r="F45" s="281"/>
      <c r="G45" s="281"/>
      <c r="H45" s="281"/>
      <c r="I45" s="281"/>
    </row>
    <row r="46" spans="1:9" ht="24.75" customHeight="1" x14ac:dyDescent="0.2">
      <c r="A46" s="277" t="s">
        <v>140</v>
      </c>
      <c r="B46" s="277"/>
      <c r="C46" s="277"/>
      <c r="D46" s="277"/>
      <c r="E46" s="277"/>
      <c r="F46" s="277"/>
      <c r="G46" s="70">
        <v>35</v>
      </c>
      <c r="H46" s="80">
        <v>-3601449</v>
      </c>
      <c r="I46" s="80">
        <v>-1187881</v>
      </c>
    </row>
    <row r="47" spans="1:9" ht="26.25" customHeight="1" x14ac:dyDescent="0.2">
      <c r="A47" s="277" t="s">
        <v>141</v>
      </c>
      <c r="B47" s="277"/>
      <c r="C47" s="277"/>
      <c r="D47" s="277"/>
      <c r="E47" s="277"/>
      <c r="F47" s="277"/>
      <c r="G47" s="70">
        <v>36</v>
      </c>
      <c r="H47" s="80">
        <v>0</v>
      </c>
      <c r="I47" s="80">
        <v>0</v>
      </c>
    </row>
    <row r="48" spans="1:9" ht="24" customHeight="1" x14ac:dyDescent="0.2">
      <c r="A48" s="277" t="s">
        <v>142</v>
      </c>
      <c r="B48" s="277"/>
      <c r="C48" s="277"/>
      <c r="D48" s="277"/>
      <c r="E48" s="277"/>
      <c r="F48" s="277"/>
      <c r="G48" s="70">
        <v>37</v>
      </c>
      <c r="H48" s="80">
        <v>0</v>
      </c>
      <c r="I48" s="80">
        <v>0</v>
      </c>
    </row>
    <row r="49" spans="1:9" x14ac:dyDescent="0.2">
      <c r="A49" s="277" t="s">
        <v>143</v>
      </c>
      <c r="B49" s="277"/>
      <c r="C49" s="277"/>
      <c r="D49" s="277"/>
      <c r="E49" s="277"/>
      <c r="F49" s="277"/>
      <c r="G49" s="70">
        <v>38</v>
      </c>
      <c r="H49" s="80">
        <v>0</v>
      </c>
      <c r="I49" s="80">
        <v>0</v>
      </c>
    </row>
    <row r="50" spans="1:9" x14ac:dyDescent="0.2">
      <c r="A50" s="277" t="s">
        <v>144</v>
      </c>
      <c r="B50" s="277"/>
      <c r="C50" s="277"/>
      <c r="D50" s="277"/>
      <c r="E50" s="277"/>
      <c r="F50" s="277"/>
      <c r="G50" s="70">
        <v>39</v>
      </c>
      <c r="H50" s="80">
        <v>-1524792</v>
      </c>
      <c r="I50" s="80">
        <v>0</v>
      </c>
    </row>
    <row r="51" spans="1:9" x14ac:dyDescent="0.2">
      <c r="A51" s="276" t="s">
        <v>145</v>
      </c>
      <c r="B51" s="276"/>
      <c r="C51" s="276"/>
      <c r="D51" s="276"/>
      <c r="E51" s="276"/>
      <c r="F51" s="276"/>
      <c r="G51" s="70">
        <v>40</v>
      </c>
      <c r="H51" s="81">
        <f>SUM(H46:H50)</f>
        <v>-5126241</v>
      </c>
      <c r="I51" s="81">
        <f>SUM(I46:I50)</f>
        <v>-1187881</v>
      </c>
    </row>
    <row r="52" spans="1:9" x14ac:dyDescent="0.2">
      <c r="A52" s="280" t="s">
        <v>17</v>
      </c>
      <c r="B52" s="281"/>
      <c r="C52" s="281"/>
      <c r="D52" s="281"/>
      <c r="E52" s="281"/>
      <c r="F52" s="281"/>
      <c r="G52" s="281"/>
      <c r="H52" s="281"/>
      <c r="I52" s="281"/>
    </row>
    <row r="53" spans="1:9" ht="23.25" customHeight="1" x14ac:dyDescent="0.2">
      <c r="A53" s="277" t="s">
        <v>146</v>
      </c>
      <c r="B53" s="277"/>
      <c r="C53" s="277"/>
      <c r="D53" s="277"/>
      <c r="E53" s="277"/>
      <c r="F53" s="277"/>
      <c r="G53" s="70">
        <v>41</v>
      </c>
      <c r="H53" s="80">
        <v>-69247886</v>
      </c>
      <c r="I53" s="80">
        <v>23059293</v>
      </c>
    </row>
    <row r="54" spans="1:9" x14ac:dyDescent="0.2">
      <c r="A54" s="277" t="s">
        <v>147</v>
      </c>
      <c r="B54" s="277"/>
      <c r="C54" s="277"/>
      <c r="D54" s="277"/>
      <c r="E54" s="277"/>
      <c r="F54" s="277"/>
      <c r="G54" s="70">
        <v>42</v>
      </c>
      <c r="H54" s="80">
        <v>1576276</v>
      </c>
      <c r="I54" s="80">
        <v>52780113</v>
      </c>
    </row>
    <row r="55" spans="1:9" x14ac:dyDescent="0.2">
      <c r="A55" s="279" t="s">
        <v>148</v>
      </c>
      <c r="B55" s="279"/>
      <c r="C55" s="279"/>
      <c r="D55" s="279"/>
      <c r="E55" s="279"/>
      <c r="F55" s="279"/>
      <c r="G55" s="70">
        <v>43</v>
      </c>
      <c r="H55" s="80">
        <v>0</v>
      </c>
      <c r="I55" s="80">
        <v>0</v>
      </c>
    </row>
    <row r="56" spans="1:9" x14ac:dyDescent="0.2">
      <c r="A56" s="279" t="s">
        <v>149</v>
      </c>
      <c r="B56" s="279"/>
      <c r="C56" s="279"/>
      <c r="D56" s="279"/>
      <c r="E56" s="279"/>
      <c r="F56" s="279"/>
      <c r="G56" s="70">
        <v>44</v>
      </c>
      <c r="H56" s="80">
        <v>0</v>
      </c>
      <c r="I56" s="80">
        <v>0</v>
      </c>
    </row>
    <row r="57" spans="1:9" x14ac:dyDescent="0.2">
      <c r="A57" s="277" t="s">
        <v>150</v>
      </c>
      <c r="B57" s="277"/>
      <c r="C57" s="277"/>
      <c r="D57" s="277"/>
      <c r="E57" s="277"/>
      <c r="F57" s="277"/>
      <c r="G57" s="70">
        <v>45</v>
      </c>
      <c r="H57" s="80">
        <v>0</v>
      </c>
      <c r="I57" s="80">
        <v>0</v>
      </c>
    </row>
    <row r="58" spans="1:9" x14ac:dyDescent="0.2">
      <c r="A58" s="277" t="s">
        <v>151</v>
      </c>
      <c r="B58" s="277"/>
      <c r="C58" s="277"/>
      <c r="D58" s="277"/>
      <c r="E58" s="277"/>
      <c r="F58" s="277"/>
      <c r="G58" s="70">
        <v>46</v>
      </c>
      <c r="H58" s="80">
        <v>0</v>
      </c>
      <c r="I58" s="80">
        <v>0</v>
      </c>
    </row>
    <row r="59" spans="1:9" x14ac:dyDescent="0.2">
      <c r="A59" s="276" t="s">
        <v>153</v>
      </c>
      <c r="B59" s="277"/>
      <c r="C59" s="277"/>
      <c r="D59" s="277"/>
      <c r="E59" s="277"/>
      <c r="F59" s="277"/>
      <c r="G59" s="70">
        <v>47</v>
      </c>
      <c r="H59" s="81">
        <f>H53+H54+H55+H56+H57+H58</f>
        <v>-67671610</v>
      </c>
      <c r="I59" s="81">
        <f>I53+I54+I55+I56+I57+I58</f>
        <v>75839406</v>
      </c>
    </row>
    <row r="60" spans="1:9" ht="25.5" customHeight="1" x14ac:dyDescent="0.2">
      <c r="A60" s="276" t="s">
        <v>152</v>
      </c>
      <c r="B60" s="276"/>
      <c r="C60" s="276"/>
      <c r="D60" s="276"/>
      <c r="E60" s="276"/>
      <c r="F60" s="276"/>
      <c r="G60" s="70">
        <v>48</v>
      </c>
      <c r="H60" s="81">
        <f>H44+H51+H59</f>
        <v>-138928316</v>
      </c>
      <c r="I60" s="81">
        <f>I44+I51+I59</f>
        <v>-193431132</v>
      </c>
    </row>
    <row r="61" spans="1:9" x14ac:dyDescent="0.2">
      <c r="A61" s="276" t="s">
        <v>196</v>
      </c>
      <c r="B61" s="277"/>
      <c r="C61" s="277"/>
      <c r="D61" s="277"/>
      <c r="E61" s="277"/>
      <c r="F61" s="277"/>
      <c r="G61" s="70">
        <v>49</v>
      </c>
      <c r="H61" s="82">
        <v>771195235</v>
      </c>
      <c r="I61" s="82">
        <v>744447689</v>
      </c>
    </row>
    <row r="62" spans="1:9" x14ac:dyDescent="0.2">
      <c r="A62" s="277" t="s">
        <v>154</v>
      </c>
      <c r="B62" s="277"/>
      <c r="C62" s="277"/>
      <c r="D62" s="277"/>
      <c r="E62" s="277"/>
      <c r="F62" s="277"/>
      <c r="G62" s="70">
        <v>50</v>
      </c>
      <c r="H62" s="82">
        <v>0</v>
      </c>
      <c r="I62" s="82">
        <v>0</v>
      </c>
    </row>
    <row r="63" spans="1:9" x14ac:dyDescent="0.2">
      <c r="A63" s="278" t="s">
        <v>197</v>
      </c>
      <c r="B63" s="279"/>
      <c r="C63" s="279"/>
      <c r="D63" s="279"/>
      <c r="E63" s="279"/>
      <c r="F63" s="279"/>
      <c r="G63" s="70">
        <v>51</v>
      </c>
      <c r="H63" s="81">
        <f>H60+H61+H62</f>
        <v>632266919</v>
      </c>
      <c r="I63" s="81">
        <f>I60+I61+I62</f>
        <v>551016557</v>
      </c>
    </row>
  </sheetData>
  <sheetProtection algorithmName="SHA-512" hashValue="/tK6RPF+Ai7Z3rD2ltfiPhi28r+9LRtYHM8DrJj7BHUvnSURO5laW9P+MOeumv0f173rpoP+heQxxgw7jmujrw==" saltValue="00NdkFQwTFeqAzWItxAwfw=="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topLeftCell="A10" zoomScaleNormal="100" zoomScaleSheetLayoutView="110" workbookViewId="0">
      <selection activeCell="A33" sqref="A33"/>
    </sheetView>
  </sheetViews>
  <sheetFormatPr defaultRowHeight="12.75" x14ac:dyDescent="0.2"/>
  <cols>
    <col min="1" max="2" width="9.140625" style="74"/>
    <col min="3" max="3" width="20.85546875" style="74" customWidth="1"/>
    <col min="4" max="4" width="9.140625" style="74"/>
    <col min="5" max="5" width="9.140625" style="84" customWidth="1"/>
    <col min="6" max="6" width="10.140625" style="84" customWidth="1"/>
    <col min="7" max="7" width="9.140625" style="84" customWidth="1"/>
    <col min="8" max="9" width="9.85546875" style="84" customWidth="1"/>
    <col min="10" max="15" width="9.140625" style="84" customWidth="1"/>
    <col min="16" max="16" width="10" style="84" customWidth="1"/>
    <col min="17" max="18" width="9.140625" style="84"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x14ac:dyDescent="0.2">
      <c r="A1" s="299" t="s">
        <v>8</v>
      </c>
      <c r="B1" s="300"/>
      <c r="C1" s="300"/>
      <c r="D1" s="300"/>
      <c r="E1" s="300"/>
      <c r="F1" s="300"/>
      <c r="G1" s="300"/>
      <c r="H1" s="300"/>
      <c r="I1" s="300"/>
      <c r="J1" s="83"/>
      <c r="K1" s="83"/>
      <c r="L1" s="83"/>
      <c r="M1" s="83"/>
      <c r="N1" s="83"/>
      <c r="O1" s="83"/>
    </row>
    <row r="2" spans="1:18" ht="15.75" x14ac:dyDescent="0.2">
      <c r="A2" s="52"/>
      <c r="B2" s="85"/>
      <c r="C2" s="301" t="s">
        <v>271</v>
      </c>
      <c r="D2" s="301"/>
      <c r="E2" s="1" t="s">
        <v>0</v>
      </c>
      <c r="F2" s="86">
        <v>44651</v>
      </c>
      <c r="G2" s="87"/>
      <c r="H2" s="87"/>
      <c r="I2" s="87"/>
      <c r="J2" s="88"/>
      <c r="K2" s="88"/>
      <c r="L2" s="88"/>
      <c r="M2" s="88"/>
      <c r="N2" s="88"/>
      <c r="O2" s="88"/>
      <c r="R2" s="84" t="s">
        <v>10</v>
      </c>
    </row>
    <row r="3" spans="1:18" ht="13.5" customHeight="1" x14ac:dyDescent="0.2">
      <c r="A3" s="302" t="s">
        <v>272</v>
      </c>
      <c r="B3" s="303"/>
      <c r="C3" s="303"/>
      <c r="D3" s="302" t="s">
        <v>273</v>
      </c>
      <c r="E3" s="305" t="s">
        <v>9</v>
      </c>
      <c r="F3" s="306"/>
      <c r="G3" s="306"/>
      <c r="H3" s="306"/>
      <c r="I3" s="306"/>
      <c r="J3" s="306"/>
      <c r="K3" s="306"/>
      <c r="L3" s="306"/>
      <c r="M3" s="306"/>
      <c r="N3" s="306"/>
      <c r="O3" s="306"/>
      <c r="P3" s="295" t="s">
        <v>18</v>
      </c>
      <c r="Q3" s="297"/>
      <c r="R3" s="295" t="s">
        <v>166</v>
      </c>
    </row>
    <row r="4" spans="1:18" ht="56.25" x14ac:dyDescent="0.2">
      <c r="A4" s="303"/>
      <c r="B4" s="303"/>
      <c r="C4" s="303"/>
      <c r="D4" s="304"/>
      <c r="E4" s="89" t="s">
        <v>14</v>
      </c>
      <c r="F4" s="89" t="s">
        <v>156</v>
      </c>
      <c r="G4" s="89" t="s">
        <v>157</v>
      </c>
      <c r="H4" s="89" t="s">
        <v>274</v>
      </c>
      <c r="I4" s="89" t="s">
        <v>158</v>
      </c>
      <c r="J4" s="90" t="s">
        <v>159</v>
      </c>
      <c r="K4" s="90" t="s">
        <v>160</v>
      </c>
      <c r="L4" s="90" t="s">
        <v>161</v>
      </c>
      <c r="M4" s="90" t="s">
        <v>162</v>
      </c>
      <c r="N4" s="90" t="s">
        <v>163</v>
      </c>
      <c r="O4" s="90" t="s">
        <v>164</v>
      </c>
      <c r="P4" s="91" t="s">
        <v>158</v>
      </c>
      <c r="Q4" s="91" t="s">
        <v>165</v>
      </c>
      <c r="R4" s="295"/>
    </row>
    <row r="5" spans="1:18" x14ac:dyDescent="0.2">
      <c r="A5" s="296">
        <v>1</v>
      </c>
      <c r="B5" s="296"/>
      <c r="C5" s="296"/>
      <c r="D5" s="92">
        <v>2</v>
      </c>
      <c r="E5" s="91" t="s">
        <v>6</v>
      </c>
      <c r="F5" s="93" t="s">
        <v>7</v>
      </c>
      <c r="G5" s="91" t="s">
        <v>180</v>
      </c>
      <c r="H5" s="93" t="s">
        <v>181</v>
      </c>
      <c r="I5" s="91" t="s">
        <v>182</v>
      </c>
      <c r="J5" s="93" t="s">
        <v>183</v>
      </c>
      <c r="K5" s="93" t="s">
        <v>184</v>
      </c>
      <c r="L5" s="93" t="s">
        <v>11</v>
      </c>
      <c r="M5" s="93" t="s">
        <v>185</v>
      </c>
      <c r="N5" s="93" t="s">
        <v>186</v>
      </c>
      <c r="O5" s="93" t="s">
        <v>187</v>
      </c>
      <c r="P5" s="91" t="s">
        <v>188</v>
      </c>
      <c r="Q5" s="91" t="s">
        <v>189</v>
      </c>
      <c r="R5" s="93" t="s">
        <v>190</v>
      </c>
    </row>
    <row r="6" spans="1:18" ht="12.75" customHeight="1" x14ac:dyDescent="0.2">
      <c r="A6" s="290" t="s">
        <v>167</v>
      </c>
      <c r="B6" s="291"/>
      <c r="C6" s="291"/>
      <c r="D6" s="70">
        <v>1</v>
      </c>
      <c r="E6" s="94">
        <v>267499600</v>
      </c>
      <c r="F6" s="94">
        <v>3015402</v>
      </c>
      <c r="G6" s="94">
        <v>0</v>
      </c>
      <c r="H6" s="94">
        <v>0</v>
      </c>
      <c r="I6" s="94">
        <v>-2302531</v>
      </c>
      <c r="J6" s="94">
        <v>7360880</v>
      </c>
      <c r="K6" s="94">
        <v>0</v>
      </c>
      <c r="L6" s="94">
        <v>206959983</v>
      </c>
      <c r="M6" s="94">
        <v>-1183691</v>
      </c>
      <c r="N6" s="94">
        <v>15233684</v>
      </c>
      <c r="O6" s="94">
        <v>0</v>
      </c>
      <c r="P6" s="94">
        <v>0</v>
      </c>
      <c r="Q6" s="94">
        <v>0</v>
      </c>
      <c r="R6" s="95">
        <f>SUM(E6:Q6)</f>
        <v>496583327</v>
      </c>
    </row>
    <row r="7" spans="1:18" ht="30" customHeight="1" x14ac:dyDescent="0.2">
      <c r="A7" s="293" t="s">
        <v>168</v>
      </c>
      <c r="B7" s="294"/>
      <c r="C7" s="294"/>
      <c r="D7" s="70">
        <v>2</v>
      </c>
      <c r="E7" s="94">
        <v>0</v>
      </c>
      <c r="F7" s="94">
        <v>0</v>
      </c>
      <c r="G7" s="94">
        <v>0</v>
      </c>
      <c r="H7" s="94">
        <v>0</v>
      </c>
      <c r="I7" s="94">
        <v>0</v>
      </c>
      <c r="J7" s="94">
        <v>0</v>
      </c>
      <c r="K7" s="94">
        <v>0</v>
      </c>
      <c r="L7" s="94">
        <v>0</v>
      </c>
      <c r="M7" s="94">
        <v>0</v>
      </c>
      <c r="N7" s="94">
        <v>0</v>
      </c>
      <c r="O7" s="94">
        <v>0</v>
      </c>
      <c r="P7" s="94">
        <v>0</v>
      </c>
      <c r="Q7" s="94">
        <v>0</v>
      </c>
      <c r="R7" s="95">
        <f t="shared" ref="R7:R26" si="0">SUM(E7:Q7)</f>
        <v>0</v>
      </c>
    </row>
    <row r="8" spans="1:18" ht="27" customHeight="1" x14ac:dyDescent="0.2">
      <c r="A8" s="290" t="s">
        <v>169</v>
      </c>
      <c r="B8" s="291"/>
      <c r="C8" s="291"/>
      <c r="D8" s="70">
        <v>3</v>
      </c>
      <c r="E8" s="94">
        <v>0</v>
      </c>
      <c r="F8" s="94">
        <v>0</v>
      </c>
      <c r="G8" s="94">
        <v>0</v>
      </c>
      <c r="H8" s="94">
        <v>0</v>
      </c>
      <c r="I8" s="94">
        <v>0</v>
      </c>
      <c r="J8" s="94">
        <v>0</v>
      </c>
      <c r="K8" s="94">
        <v>0</v>
      </c>
      <c r="L8" s="94">
        <v>0</v>
      </c>
      <c r="M8" s="94">
        <v>0</v>
      </c>
      <c r="N8" s="94">
        <v>0</v>
      </c>
      <c r="O8" s="94">
        <v>0</v>
      </c>
      <c r="P8" s="94">
        <v>0</v>
      </c>
      <c r="Q8" s="94">
        <v>0</v>
      </c>
      <c r="R8" s="95">
        <f t="shared" si="0"/>
        <v>0</v>
      </c>
    </row>
    <row r="9" spans="1:18" ht="18" customHeight="1" x14ac:dyDescent="0.2">
      <c r="A9" s="298" t="s">
        <v>170</v>
      </c>
      <c r="B9" s="298"/>
      <c r="C9" s="298"/>
      <c r="D9" s="72">
        <v>4</v>
      </c>
      <c r="E9" s="96">
        <f>E6+E7+E8</f>
        <v>267499600</v>
      </c>
      <c r="F9" s="96">
        <f t="shared" ref="F9:Q9" si="1">F6+F7+F8</f>
        <v>3015402</v>
      </c>
      <c r="G9" s="96">
        <f t="shared" si="1"/>
        <v>0</v>
      </c>
      <c r="H9" s="96">
        <f t="shared" si="1"/>
        <v>0</v>
      </c>
      <c r="I9" s="96">
        <f t="shared" si="1"/>
        <v>-2302531</v>
      </c>
      <c r="J9" s="96">
        <f t="shared" si="1"/>
        <v>7360880</v>
      </c>
      <c r="K9" s="96">
        <f t="shared" si="1"/>
        <v>0</v>
      </c>
      <c r="L9" s="96">
        <f t="shared" si="1"/>
        <v>206959983</v>
      </c>
      <c r="M9" s="96">
        <f t="shared" si="1"/>
        <v>-1183691</v>
      </c>
      <c r="N9" s="96">
        <f t="shared" si="1"/>
        <v>15233684</v>
      </c>
      <c r="O9" s="96">
        <f t="shared" si="1"/>
        <v>0</v>
      </c>
      <c r="P9" s="96">
        <f t="shared" si="1"/>
        <v>0</v>
      </c>
      <c r="Q9" s="96">
        <f t="shared" si="1"/>
        <v>0</v>
      </c>
      <c r="R9" s="95">
        <f t="shared" si="0"/>
        <v>496583327</v>
      </c>
    </row>
    <row r="10" spans="1:18" ht="33" customHeight="1" x14ac:dyDescent="0.2">
      <c r="A10" s="293" t="s">
        <v>171</v>
      </c>
      <c r="B10" s="294"/>
      <c r="C10" s="294"/>
      <c r="D10" s="70">
        <v>5</v>
      </c>
      <c r="E10" s="94">
        <v>0</v>
      </c>
      <c r="F10" s="94">
        <v>0</v>
      </c>
      <c r="G10" s="94">
        <v>0</v>
      </c>
      <c r="H10" s="94">
        <v>0</v>
      </c>
      <c r="I10" s="94">
        <v>0</v>
      </c>
      <c r="J10" s="94">
        <v>0</v>
      </c>
      <c r="K10" s="94">
        <v>0</v>
      </c>
      <c r="L10" s="94">
        <v>0</v>
      </c>
      <c r="M10" s="94">
        <v>0</v>
      </c>
      <c r="N10" s="94">
        <v>0</v>
      </c>
      <c r="O10" s="94">
        <v>0</v>
      </c>
      <c r="P10" s="94">
        <v>0</v>
      </c>
      <c r="Q10" s="94">
        <v>0</v>
      </c>
      <c r="R10" s="95">
        <f t="shared" si="0"/>
        <v>0</v>
      </c>
    </row>
    <row r="11" spans="1:18" ht="23.25" customHeight="1" x14ac:dyDescent="0.2">
      <c r="A11" s="293" t="s">
        <v>172</v>
      </c>
      <c r="B11" s="294"/>
      <c r="C11" s="294"/>
      <c r="D11" s="70">
        <v>6</v>
      </c>
      <c r="E11" s="94">
        <v>0</v>
      </c>
      <c r="F11" s="94">
        <v>0</v>
      </c>
      <c r="G11" s="94">
        <v>0</v>
      </c>
      <c r="H11" s="94">
        <v>0</v>
      </c>
      <c r="I11" s="94">
        <v>0</v>
      </c>
      <c r="J11" s="94">
        <v>0</v>
      </c>
      <c r="K11" s="94">
        <v>0</v>
      </c>
      <c r="L11" s="94">
        <v>0</v>
      </c>
      <c r="M11" s="94">
        <v>0</v>
      </c>
      <c r="N11" s="94">
        <v>0</v>
      </c>
      <c r="O11" s="94">
        <v>0</v>
      </c>
      <c r="P11" s="94">
        <v>0</v>
      </c>
      <c r="Q11" s="94">
        <v>0</v>
      </c>
      <c r="R11" s="95">
        <f t="shared" si="0"/>
        <v>0</v>
      </c>
    </row>
    <row r="12" spans="1:18" ht="27" customHeight="1" x14ac:dyDescent="0.2">
      <c r="A12" s="293" t="s">
        <v>275</v>
      </c>
      <c r="B12" s="294"/>
      <c r="C12" s="294"/>
      <c r="D12" s="70">
        <v>7</v>
      </c>
      <c r="E12" s="94">
        <v>0</v>
      </c>
      <c r="F12" s="94">
        <v>0</v>
      </c>
      <c r="G12" s="94">
        <v>0</v>
      </c>
      <c r="H12" s="94">
        <v>0</v>
      </c>
      <c r="I12" s="94">
        <v>0</v>
      </c>
      <c r="J12" s="94">
        <v>0</v>
      </c>
      <c r="K12" s="94">
        <v>0</v>
      </c>
      <c r="L12" s="94">
        <v>0</v>
      </c>
      <c r="M12" s="94">
        <v>0</v>
      </c>
      <c r="N12" s="94">
        <v>0</v>
      </c>
      <c r="O12" s="94">
        <v>0</v>
      </c>
      <c r="P12" s="94">
        <v>0</v>
      </c>
      <c r="Q12" s="94">
        <v>0</v>
      </c>
      <c r="R12" s="95">
        <f t="shared" si="0"/>
        <v>0</v>
      </c>
    </row>
    <row r="13" spans="1:18" ht="24.75" customHeight="1" x14ac:dyDescent="0.2">
      <c r="A13" s="293" t="s">
        <v>173</v>
      </c>
      <c r="B13" s="294"/>
      <c r="C13" s="294"/>
      <c r="D13" s="70">
        <v>8</v>
      </c>
      <c r="E13" s="94">
        <v>0</v>
      </c>
      <c r="F13" s="94">
        <v>0</v>
      </c>
      <c r="G13" s="94">
        <v>0</v>
      </c>
      <c r="H13" s="94">
        <v>0</v>
      </c>
      <c r="I13" s="94">
        <v>0</v>
      </c>
      <c r="J13" s="94">
        <v>0</v>
      </c>
      <c r="K13" s="94">
        <v>0</v>
      </c>
      <c r="L13" s="94">
        <v>0</v>
      </c>
      <c r="M13" s="94">
        <v>0</v>
      </c>
      <c r="N13" s="94">
        <v>0</v>
      </c>
      <c r="O13" s="94">
        <v>0</v>
      </c>
      <c r="P13" s="94">
        <v>0</v>
      </c>
      <c r="Q13" s="94">
        <v>0</v>
      </c>
      <c r="R13" s="95">
        <f t="shared" si="0"/>
        <v>0</v>
      </c>
    </row>
    <row r="14" spans="1:18" ht="12.75" customHeight="1" x14ac:dyDescent="0.2">
      <c r="A14" s="293" t="s">
        <v>276</v>
      </c>
      <c r="B14" s="294"/>
      <c r="C14" s="294"/>
      <c r="D14" s="70">
        <v>9</v>
      </c>
      <c r="E14" s="94">
        <v>0</v>
      </c>
      <c r="F14" s="94">
        <v>0</v>
      </c>
      <c r="G14" s="94">
        <v>0</v>
      </c>
      <c r="H14" s="94">
        <v>0</v>
      </c>
      <c r="I14" s="94">
        <v>0</v>
      </c>
      <c r="J14" s="94">
        <v>0</v>
      </c>
      <c r="K14" s="94">
        <v>0</v>
      </c>
      <c r="L14" s="94">
        <v>0</v>
      </c>
      <c r="M14" s="94">
        <v>0</v>
      </c>
      <c r="N14" s="94">
        <v>0</v>
      </c>
      <c r="O14" s="94">
        <v>0</v>
      </c>
      <c r="P14" s="94">
        <v>0</v>
      </c>
      <c r="Q14" s="94">
        <v>0</v>
      </c>
      <c r="R14" s="95">
        <f t="shared" si="0"/>
        <v>0</v>
      </c>
    </row>
    <row r="15" spans="1:18" ht="24" customHeight="1" x14ac:dyDescent="0.2">
      <c r="A15" s="293" t="s">
        <v>174</v>
      </c>
      <c r="B15" s="294"/>
      <c r="C15" s="294"/>
      <c r="D15" s="70">
        <v>10</v>
      </c>
      <c r="E15" s="94">
        <v>0</v>
      </c>
      <c r="F15" s="94">
        <v>0</v>
      </c>
      <c r="G15" s="94">
        <v>0</v>
      </c>
      <c r="H15" s="94">
        <v>0</v>
      </c>
      <c r="I15" s="94">
        <v>0</v>
      </c>
      <c r="J15" s="94">
        <v>0</v>
      </c>
      <c r="K15" s="94">
        <v>0</v>
      </c>
      <c r="L15" s="94">
        <v>0</v>
      </c>
      <c r="M15" s="94">
        <v>0</v>
      </c>
      <c r="N15" s="94">
        <v>0</v>
      </c>
      <c r="O15" s="94">
        <v>0</v>
      </c>
      <c r="P15" s="94">
        <v>0</v>
      </c>
      <c r="Q15" s="94">
        <v>0</v>
      </c>
      <c r="R15" s="95">
        <f t="shared" si="0"/>
        <v>0</v>
      </c>
    </row>
    <row r="16" spans="1:18" ht="12.75" customHeight="1" x14ac:dyDescent="0.2">
      <c r="A16" s="293" t="s">
        <v>175</v>
      </c>
      <c r="B16" s="294"/>
      <c r="C16" s="294"/>
      <c r="D16" s="70">
        <v>11</v>
      </c>
      <c r="E16" s="94">
        <v>0</v>
      </c>
      <c r="F16" s="94">
        <v>0</v>
      </c>
      <c r="G16" s="94">
        <v>0</v>
      </c>
      <c r="H16" s="94">
        <v>0</v>
      </c>
      <c r="I16" s="94">
        <v>0</v>
      </c>
      <c r="J16" s="94">
        <v>0</v>
      </c>
      <c r="K16" s="94">
        <v>0</v>
      </c>
      <c r="L16" s="94">
        <v>0</v>
      </c>
      <c r="M16" s="94">
        <v>0</v>
      </c>
      <c r="N16" s="94">
        <v>0</v>
      </c>
      <c r="O16" s="94">
        <v>0</v>
      </c>
      <c r="P16" s="94">
        <v>0</v>
      </c>
      <c r="Q16" s="94">
        <v>0</v>
      </c>
      <c r="R16" s="95">
        <f t="shared" si="0"/>
        <v>0</v>
      </c>
    </row>
    <row r="17" spans="1:18" ht="12.75" customHeight="1" x14ac:dyDescent="0.2">
      <c r="A17" s="293" t="s">
        <v>277</v>
      </c>
      <c r="B17" s="294"/>
      <c r="C17" s="294"/>
      <c r="D17" s="70">
        <v>12</v>
      </c>
      <c r="E17" s="94">
        <v>0</v>
      </c>
      <c r="F17" s="94">
        <v>0</v>
      </c>
      <c r="G17" s="94">
        <v>0</v>
      </c>
      <c r="H17" s="94">
        <v>0</v>
      </c>
      <c r="I17" s="94">
        <v>0</v>
      </c>
      <c r="J17" s="94">
        <v>0</v>
      </c>
      <c r="K17" s="94">
        <v>0</v>
      </c>
      <c r="L17" s="94">
        <v>0</v>
      </c>
      <c r="M17" s="94">
        <v>0</v>
      </c>
      <c r="N17" s="94">
        <v>0</v>
      </c>
      <c r="O17" s="94">
        <v>0</v>
      </c>
      <c r="P17" s="94">
        <v>0</v>
      </c>
      <c r="Q17" s="94">
        <v>0</v>
      </c>
      <c r="R17" s="95">
        <f t="shared" si="0"/>
        <v>0</v>
      </c>
    </row>
    <row r="18" spans="1:18" ht="12.75" customHeight="1" x14ac:dyDescent="0.2">
      <c r="A18" s="293" t="s">
        <v>176</v>
      </c>
      <c r="B18" s="294"/>
      <c r="C18" s="294"/>
      <c r="D18" s="70">
        <v>13</v>
      </c>
      <c r="E18" s="94">
        <v>0</v>
      </c>
      <c r="F18" s="94">
        <v>0</v>
      </c>
      <c r="G18" s="94">
        <v>0</v>
      </c>
      <c r="H18" s="94">
        <v>0</v>
      </c>
      <c r="I18" s="94">
        <v>0</v>
      </c>
      <c r="J18" s="94">
        <v>0</v>
      </c>
      <c r="K18" s="94">
        <v>0</v>
      </c>
      <c r="L18" s="94">
        <v>0</v>
      </c>
      <c r="M18" s="94">
        <v>0</v>
      </c>
      <c r="N18" s="94">
        <v>0</v>
      </c>
      <c r="O18" s="94">
        <v>0</v>
      </c>
      <c r="P18" s="94">
        <v>0</v>
      </c>
      <c r="Q18" s="94">
        <v>0</v>
      </c>
      <c r="R18" s="95">
        <f t="shared" si="0"/>
        <v>0</v>
      </c>
    </row>
    <row r="19" spans="1:18" ht="24" customHeight="1" x14ac:dyDescent="0.2">
      <c r="A19" s="293" t="s">
        <v>278</v>
      </c>
      <c r="B19" s="294"/>
      <c r="C19" s="294"/>
      <c r="D19" s="70">
        <v>14</v>
      </c>
      <c r="E19" s="94">
        <v>0</v>
      </c>
      <c r="F19" s="94">
        <v>0</v>
      </c>
      <c r="G19" s="94">
        <v>0</v>
      </c>
      <c r="H19" s="94">
        <v>0</v>
      </c>
      <c r="I19" s="94">
        <v>0</v>
      </c>
      <c r="J19" s="94">
        <v>0</v>
      </c>
      <c r="K19" s="94">
        <v>0</v>
      </c>
      <c r="L19" s="94">
        <v>0</v>
      </c>
      <c r="M19" s="94">
        <v>0</v>
      </c>
      <c r="N19" s="94">
        <v>0</v>
      </c>
      <c r="O19" s="94">
        <v>0</v>
      </c>
      <c r="P19" s="94">
        <v>0</v>
      </c>
      <c r="Q19" s="94">
        <v>0</v>
      </c>
      <c r="R19" s="95">
        <f t="shared" si="0"/>
        <v>0</v>
      </c>
    </row>
    <row r="20" spans="1:18" ht="24" customHeight="1" x14ac:dyDescent="0.2">
      <c r="A20" s="293" t="s">
        <v>279</v>
      </c>
      <c r="B20" s="294"/>
      <c r="C20" s="294"/>
      <c r="D20" s="70">
        <v>15</v>
      </c>
      <c r="E20" s="94">
        <v>0</v>
      </c>
      <c r="F20" s="94">
        <v>0</v>
      </c>
      <c r="G20" s="94">
        <v>0</v>
      </c>
      <c r="H20" s="94">
        <v>0</v>
      </c>
      <c r="I20" s="94">
        <v>0</v>
      </c>
      <c r="J20" s="94">
        <v>0</v>
      </c>
      <c r="K20" s="94">
        <v>0</v>
      </c>
      <c r="L20" s="94">
        <v>0</v>
      </c>
      <c r="M20" s="94">
        <v>0</v>
      </c>
      <c r="N20" s="94">
        <v>0</v>
      </c>
      <c r="O20" s="94">
        <v>0</v>
      </c>
      <c r="P20" s="94">
        <v>0</v>
      </c>
      <c r="Q20" s="94">
        <v>0</v>
      </c>
      <c r="R20" s="95">
        <f t="shared" si="0"/>
        <v>0</v>
      </c>
    </row>
    <row r="21" spans="1:18" ht="20.25" customHeight="1" x14ac:dyDescent="0.2">
      <c r="A21" s="290" t="s">
        <v>280</v>
      </c>
      <c r="B21" s="291"/>
      <c r="C21" s="291"/>
      <c r="D21" s="70">
        <v>16</v>
      </c>
      <c r="E21" s="94">
        <v>0</v>
      </c>
      <c r="F21" s="94">
        <v>0</v>
      </c>
      <c r="G21" s="94">
        <v>0</v>
      </c>
      <c r="H21" s="94">
        <v>0</v>
      </c>
      <c r="I21" s="94">
        <v>0</v>
      </c>
      <c r="J21" s="94">
        <v>15233684</v>
      </c>
      <c r="K21" s="94">
        <v>0</v>
      </c>
      <c r="L21" s="94">
        <v>0</v>
      </c>
      <c r="M21" s="94">
        <v>0</v>
      </c>
      <c r="N21" s="94">
        <v>-15233684</v>
      </c>
      <c r="O21" s="94">
        <v>0</v>
      </c>
      <c r="P21" s="94">
        <v>0</v>
      </c>
      <c r="Q21" s="94">
        <v>0</v>
      </c>
      <c r="R21" s="95">
        <f t="shared" si="0"/>
        <v>0</v>
      </c>
    </row>
    <row r="22" spans="1:18" ht="20.25" customHeight="1" x14ac:dyDescent="0.2">
      <c r="A22" s="290" t="s">
        <v>281</v>
      </c>
      <c r="B22" s="291"/>
      <c r="C22" s="291"/>
      <c r="D22" s="70">
        <v>17</v>
      </c>
      <c r="E22" s="94">
        <v>0</v>
      </c>
      <c r="F22" s="94">
        <v>0</v>
      </c>
      <c r="G22" s="94">
        <v>0</v>
      </c>
      <c r="H22" s="94">
        <v>0</v>
      </c>
      <c r="I22" s="94">
        <v>0</v>
      </c>
      <c r="J22" s="94">
        <v>0</v>
      </c>
      <c r="K22" s="94">
        <v>0</v>
      </c>
      <c r="L22" s="94">
        <v>0</v>
      </c>
      <c r="M22" s="94">
        <v>0</v>
      </c>
      <c r="N22" s="94">
        <v>0</v>
      </c>
      <c r="O22" s="94">
        <v>0</v>
      </c>
      <c r="P22" s="94">
        <v>0</v>
      </c>
      <c r="Q22" s="94">
        <v>0</v>
      </c>
      <c r="R22" s="95">
        <f t="shared" si="0"/>
        <v>0</v>
      </c>
    </row>
    <row r="23" spans="1:18" ht="20.25" customHeight="1" x14ac:dyDescent="0.2">
      <c r="A23" s="290" t="s">
        <v>177</v>
      </c>
      <c r="B23" s="291"/>
      <c r="C23" s="291"/>
      <c r="D23" s="70">
        <v>18</v>
      </c>
      <c r="E23" s="94">
        <v>0</v>
      </c>
      <c r="F23" s="94">
        <v>0</v>
      </c>
      <c r="G23" s="94">
        <v>0</v>
      </c>
      <c r="H23" s="94">
        <v>0</v>
      </c>
      <c r="I23" s="94">
        <v>0</v>
      </c>
      <c r="J23" s="94">
        <v>0</v>
      </c>
      <c r="K23" s="94">
        <v>0</v>
      </c>
      <c r="L23" s="94">
        <v>0</v>
      </c>
      <c r="M23" s="94">
        <v>0</v>
      </c>
      <c r="N23" s="94">
        <v>0</v>
      </c>
      <c r="O23" s="94">
        <v>0</v>
      </c>
      <c r="P23" s="94">
        <v>0</v>
      </c>
      <c r="Q23" s="94">
        <v>0</v>
      </c>
      <c r="R23" s="95">
        <f t="shared" si="0"/>
        <v>0</v>
      </c>
    </row>
    <row r="24" spans="1:18" ht="20.25" customHeight="1" x14ac:dyDescent="0.2">
      <c r="A24" s="290" t="s">
        <v>282</v>
      </c>
      <c r="B24" s="291"/>
      <c r="C24" s="291"/>
      <c r="D24" s="70">
        <v>19</v>
      </c>
      <c r="E24" s="94">
        <v>0</v>
      </c>
      <c r="F24" s="94">
        <v>0</v>
      </c>
      <c r="G24" s="94">
        <v>0</v>
      </c>
      <c r="H24" s="94">
        <v>0</v>
      </c>
      <c r="I24" s="94">
        <v>0</v>
      </c>
      <c r="J24" s="94">
        <v>0</v>
      </c>
      <c r="K24" s="94">
        <v>0</v>
      </c>
      <c r="L24" s="94">
        <v>0</v>
      </c>
      <c r="M24" s="94">
        <v>0</v>
      </c>
      <c r="N24" s="94">
        <v>0</v>
      </c>
      <c r="O24" s="94">
        <v>0</v>
      </c>
      <c r="P24" s="94">
        <v>0</v>
      </c>
      <c r="Q24" s="94">
        <v>0</v>
      </c>
      <c r="R24" s="95">
        <f t="shared" si="0"/>
        <v>0</v>
      </c>
    </row>
    <row r="25" spans="1:18" ht="20.25" customHeight="1" x14ac:dyDescent="0.2">
      <c r="A25" s="290" t="s">
        <v>178</v>
      </c>
      <c r="B25" s="291"/>
      <c r="C25" s="291"/>
      <c r="D25" s="70">
        <v>20</v>
      </c>
      <c r="E25" s="94">
        <v>0</v>
      </c>
      <c r="F25" s="94">
        <v>0</v>
      </c>
      <c r="G25" s="94">
        <v>0</v>
      </c>
      <c r="H25" s="94">
        <v>0</v>
      </c>
      <c r="I25" s="94">
        <v>-33835809</v>
      </c>
      <c r="J25" s="94">
        <v>659898</v>
      </c>
      <c r="K25" s="94">
        <v>0</v>
      </c>
      <c r="L25" s="94">
        <v>0</v>
      </c>
      <c r="M25" s="94">
        <v>0</v>
      </c>
      <c r="N25" s="94">
        <v>2887304</v>
      </c>
      <c r="O25" s="94">
        <v>0</v>
      </c>
      <c r="P25" s="94">
        <v>0</v>
      </c>
      <c r="Q25" s="94">
        <v>0</v>
      </c>
      <c r="R25" s="95">
        <f t="shared" si="0"/>
        <v>-30288607</v>
      </c>
    </row>
    <row r="26" spans="1:18" ht="21" customHeight="1" x14ac:dyDescent="0.2">
      <c r="A26" s="292" t="s">
        <v>179</v>
      </c>
      <c r="B26" s="292"/>
      <c r="C26" s="292"/>
      <c r="D26" s="72">
        <v>21</v>
      </c>
      <c r="E26" s="95">
        <f>SUM(E9:E25)</f>
        <v>267499600</v>
      </c>
      <c r="F26" s="95">
        <f t="shared" ref="F26:Q26" si="2">SUM(F9:F25)</f>
        <v>3015402</v>
      </c>
      <c r="G26" s="95">
        <f t="shared" si="2"/>
        <v>0</v>
      </c>
      <c r="H26" s="95">
        <f t="shared" si="2"/>
        <v>0</v>
      </c>
      <c r="I26" s="95">
        <f t="shared" si="2"/>
        <v>-36138340</v>
      </c>
      <c r="J26" s="95">
        <f t="shared" si="2"/>
        <v>23254462</v>
      </c>
      <c r="K26" s="95">
        <f t="shared" si="2"/>
        <v>0</v>
      </c>
      <c r="L26" s="95">
        <f t="shared" si="2"/>
        <v>206959983</v>
      </c>
      <c r="M26" s="95">
        <f t="shared" si="2"/>
        <v>-1183691</v>
      </c>
      <c r="N26" s="95">
        <f t="shared" si="2"/>
        <v>2887304</v>
      </c>
      <c r="O26" s="95">
        <f t="shared" si="2"/>
        <v>0</v>
      </c>
      <c r="P26" s="95">
        <f t="shared" si="2"/>
        <v>0</v>
      </c>
      <c r="Q26" s="95">
        <f t="shared" si="2"/>
        <v>0</v>
      </c>
      <c r="R26" s="95">
        <f t="shared" si="0"/>
        <v>466294720</v>
      </c>
    </row>
    <row r="27" spans="1:18" ht="21" customHeight="1" x14ac:dyDescent="0.2">
      <c r="A27" s="97"/>
      <c r="B27" s="98"/>
      <c r="C27" s="98"/>
      <c r="D27" s="99"/>
      <c r="E27" s="100"/>
      <c r="F27" s="100"/>
      <c r="G27" s="100"/>
      <c r="H27" s="100"/>
      <c r="I27" s="100"/>
      <c r="J27" s="100"/>
      <c r="K27" s="100"/>
      <c r="L27" s="100"/>
      <c r="M27" s="100"/>
      <c r="N27" s="100"/>
      <c r="O27" s="100"/>
      <c r="P27" s="100"/>
      <c r="Q27" s="100"/>
      <c r="R27" s="100"/>
    </row>
  </sheetData>
  <sheetProtection algorithmName="SHA-512" hashValue="1IMrqiDlsTpEyeeX0Ph7kyP2hex5JlcvVofDRgwElByJ+WT6HLzUIe8Q+xPkyG91qpgojX87IMEJ9+PkF45kDw==" saltValue="zVvwjG8OOxpXjsP8QjEGE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7"/>
  <sheetViews>
    <sheetView tabSelected="1" view="pageBreakPreview" zoomScale="110" zoomScaleNormal="100" zoomScaleSheetLayoutView="110" workbookViewId="0">
      <selection activeCell="A7" sqref="A7"/>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9" t="s">
        <v>301</v>
      </c>
      <c r="B1" s="309"/>
      <c r="C1" s="309"/>
      <c r="D1" s="309"/>
      <c r="E1" s="309"/>
      <c r="F1" s="102"/>
      <c r="G1" s="102"/>
    </row>
    <row r="2" spans="1:7" x14ac:dyDescent="0.2">
      <c r="A2" s="310" t="s">
        <v>302</v>
      </c>
      <c r="B2" s="310"/>
      <c r="C2" s="310"/>
      <c r="D2" s="310"/>
      <c r="E2" s="310"/>
      <c r="F2" s="103"/>
      <c r="G2" s="103"/>
    </row>
    <row r="3" spans="1:7" x14ac:dyDescent="0.2">
      <c r="A3" s="104"/>
      <c r="B3" s="104"/>
      <c r="C3" s="104"/>
      <c r="D3" s="104"/>
      <c r="E3" s="104"/>
      <c r="F3" s="104"/>
      <c r="G3" s="104"/>
    </row>
    <row r="4" spans="1:7" x14ac:dyDescent="0.2">
      <c r="A4" s="105" t="s">
        <v>303</v>
      </c>
      <c r="B4" s="103"/>
      <c r="C4" s="103"/>
      <c r="D4" s="103"/>
      <c r="E4" s="103"/>
      <c r="F4" s="103"/>
      <c r="G4" s="103"/>
    </row>
    <row r="5" spans="1:7" x14ac:dyDescent="0.2">
      <c r="A5" s="105" t="s">
        <v>304</v>
      </c>
      <c r="B5" s="103"/>
      <c r="C5" s="103"/>
      <c r="D5" s="103"/>
      <c r="E5" s="103"/>
      <c r="F5" s="103"/>
      <c r="G5" s="103"/>
    </row>
    <row r="6" spans="1:7" x14ac:dyDescent="0.2">
      <c r="A6" s="105" t="s">
        <v>386</v>
      </c>
      <c r="B6" s="103"/>
      <c r="C6" s="103"/>
      <c r="D6" s="103"/>
      <c r="E6" s="103"/>
      <c r="F6" s="103"/>
      <c r="G6" s="103"/>
    </row>
    <row r="7" spans="1:7" x14ac:dyDescent="0.2">
      <c r="A7" s="105" t="s">
        <v>305</v>
      </c>
      <c r="B7" s="103"/>
      <c r="C7" s="103"/>
      <c r="D7" s="103"/>
      <c r="E7" s="103"/>
      <c r="F7" s="103"/>
      <c r="G7" s="103"/>
    </row>
    <row r="8" spans="1:7" x14ac:dyDescent="0.2">
      <c r="A8" s="105" t="s">
        <v>306</v>
      </c>
      <c r="B8" s="103"/>
      <c r="C8" s="103"/>
      <c r="D8" s="103"/>
      <c r="E8" s="103"/>
      <c r="F8" s="103"/>
      <c r="G8" s="103"/>
    </row>
    <row r="9" spans="1:7" x14ac:dyDescent="0.2">
      <c r="A9" s="106"/>
      <c r="B9" s="106"/>
      <c r="C9" s="106"/>
      <c r="D9" s="106"/>
      <c r="E9" s="106"/>
      <c r="F9" s="106"/>
      <c r="G9" s="106"/>
    </row>
    <row r="10" spans="1:7" x14ac:dyDescent="0.2">
      <c r="A10" s="104"/>
      <c r="B10" s="104"/>
      <c r="C10" s="104"/>
      <c r="D10" s="104"/>
      <c r="E10" s="107"/>
      <c r="F10" s="104"/>
      <c r="G10" s="104"/>
    </row>
    <row r="11" spans="1:7" x14ac:dyDescent="0.2">
      <c r="A11" s="157" t="s">
        <v>307</v>
      </c>
      <c r="B11" s="108"/>
      <c r="C11" s="108"/>
      <c r="D11" s="108"/>
      <c r="E11" s="108"/>
      <c r="F11" s="106"/>
      <c r="G11" s="106"/>
    </row>
    <row r="12" spans="1:7" x14ac:dyDescent="0.2">
      <c r="A12" s="109"/>
      <c r="B12" s="109"/>
      <c r="C12" s="109"/>
      <c r="D12" s="109"/>
      <c r="E12" s="109"/>
      <c r="F12" s="106"/>
      <c r="G12" s="106"/>
    </row>
    <row r="13" spans="1:7" x14ac:dyDescent="0.2">
      <c r="A13" s="109"/>
      <c r="B13" s="109"/>
      <c r="C13" s="109"/>
      <c r="D13" s="109"/>
      <c r="E13" s="109"/>
      <c r="F13" s="106"/>
      <c r="G13" s="106"/>
    </row>
    <row r="14" spans="1:7" x14ac:dyDescent="0.2">
      <c r="A14" s="109"/>
      <c r="B14" s="109"/>
      <c r="C14" s="109"/>
      <c r="D14" s="109"/>
      <c r="E14" s="109"/>
      <c r="F14" s="106"/>
      <c r="G14" s="106"/>
    </row>
    <row r="15" spans="1:7" x14ac:dyDescent="0.2">
      <c r="A15" s="109"/>
      <c r="B15" s="109"/>
      <c r="C15" s="109"/>
      <c r="D15" s="109"/>
      <c r="E15" s="109"/>
      <c r="F15" s="106"/>
      <c r="G15" s="106"/>
    </row>
    <row r="16" spans="1:7" x14ac:dyDescent="0.2">
      <c r="A16" s="109"/>
      <c r="B16" s="109"/>
      <c r="C16" s="109"/>
      <c r="D16" s="109"/>
      <c r="E16" s="109"/>
      <c r="F16" s="106"/>
      <c r="G16" s="106"/>
    </row>
    <row r="17" spans="1:7" x14ac:dyDescent="0.2">
      <c r="A17" s="110"/>
      <c r="B17" s="110"/>
      <c r="C17" s="110"/>
      <c r="D17" s="110"/>
      <c r="E17" s="110"/>
      <c r="F17" s="110"/>
      <c r="G17" s="110"/>
    </row>
    <row r="18" spans="1:7" x14ac:dyDescent="0.2">
      <c r="A18" s="111" t="s">
        <v>308</v>
      </c>
    </row>
    <row r="20" spans="1:7" x14ac:dyDescent="0.2">
      <c r="A20" s="311" t="s">
        <v>309</v>
      </c>
      <c r="B20" s="311"/>
      <c r="C20" s="311"/>
      <c r="D20" s="311"/>
      <c r="E20" s="311"/>
    </row>
    <row r="21" spans="1:7" x14ac:dyDescent="0.2">
      <c r="A21" s="113"/>
      <c r="B21" s="113"/>
      <c r="C21" s="113"/>
      <c r="D21" s="113"/>
      <c r="E21" s="113"/>
    </row>
    <row r="22" spans="1:7" x14ac:dyDescent="0.2">
      <c r="A22" s="111" t="s">
        <v>4</v>
      </c>
      <c r="B22" s="111"/>
      <c r="C22" s="111"/>
      <c r="D22" s="111"/>
      <c r="E22" s="111"/>
      <c r="F22" s="111"/>
      <c r="G22" s="111"/>
    </row>
    <row r="24" spans="1:7" x14ac:dyDescent="0.2">
      <c r="A24" s="111" t="s">
        <v>310</v>
      </c>
      <c r="B24" s="111"/>
      <c r="C24" s="111"/>
      <c r="D24" s="111"/>
      <c r="E24" s="111"/>
      <c r="F24" s="111"/>
      <c r="G24" s="111"/>
    </row>
    <row r="25" spans="1:7" x14ac:dyDescent="0.2">
      <c r="A25" s="114"/>
      <c r="B25" s="307" t="s">
        <v>195</v>
      </c>
      <c r="C25" s="312"/>
      <c r="D25" s="307" t="s">
        <v>191</v>
      </c>
      <c r="E25" s="312"/>
      <c r="F25" s="115"/>
      <c r="G25" s="115"/>
    </row>
    <row r="26" spans="1:7" ht="36" x14ac:dyDescent="0.2">
      <c r="A26" s="116" t="s">
        <v>311</v>
      </c>
      <c r="B26" s="117" t="s">
        <v>312</v>
      </c>
      <c r="C26" s="117" t="s">
        <v>313</v>
      </c>
      <c r="D26" s="117" t="s">
        <v>314</v>
      </c>
      <c r="E26" s="117" t="s">
        <v>315</v>
      </c>
      <c r="F26" s="115"/>
      <c r="G26" s="115"/>
    </row>
    <row r="27" spans="1:7" x14ac:dyDescent="0.2">
      <c r="A27" s="118" t="s">
        <v>316</v>
      </c>
      <c r="B27" s="119">
        <v>7350341.5800000001</v>
      </c>
      <c r="C27" s="119">
        <v>7350341.5800000001</v>
      </c>
      <c r="D27" s="119">
        <v>8255860.5599999996</v>
      </c>
      <c r="E27" s="119">
        <v>8255860.5599999996</v>
      </c>
    </row>
    <row r="28" spans="1:7" x14ac:dyDescent="0.2">
      <c r="A28" s="118" t="s">
        <v>317</v>
      </c>
      <c r="B28" s="119">
        <v>12709218.35</v>
      </c>
      <c r="C28" s="119">
        <v>12709218.35</v>
      </c>
      <c r="D28" s="119">
        <v>13725030.35</v>
      </c>
      <c r="E28" s="119">
        <v>13725030.35</v>
      </c>
    </row>
    <row r="29" spans="1:7" x14ac:dyDescent="0.2">
      <c r="A29" s="118" t="s">
        <v>318</v>
      </c>
      <c r="B29" s="119">
        <v>1968458.49</v>
      </c>
      <c r="C29" s="119">
        <v>1968458.49</v>
      </c>
      <c r="D29" s="119">
        <v>1994023.4</v>
      </c>
      <c r="E29" s="119">
        <v>1994023.4</v>
      </c>
    </row>
    <row r="30" spans="1:7" x14ac:dyDescent="0.2">
      <c r="A30" s="118" t="s">
        <v>319</v>
      </c>
      <c r="B30" s="119">
        <v>20854.439999999999</v>
      </c>
      <c r="C30" s="119">
        <v>20854.439999999999</v>
      </c>
      <c r="D30" s="119">
        <v>65198.31</v>
      </c>
      <c r="E30" s="119">
        <v>65198.31</v>
      </c>
    </row>
    <row r="31" spans="1:7" x14ac:dyDescent="0.2">
      <c r="A31" s="118" t="s">
        <v>320</v>
      </c>
      <c r="B31" s="119">
        <v>1128401.52</v>
      </c>
      <c r="C31" s="119">
        <v>1128401.52</v>
      </c>
      <c r="D31" s="119">
        <v>1641423.46</v>
      </c>
      <c r="E31" s="119">
        <v>1641423.46</v>
      </c>
    </row>
    <row r="32" spans="1:7" x14ac:dyDescent="0.2">
      <c r="A32" s="120" t="s">
        <v>166</v>
      </c>
      <c r="B32" s="121">
        <f>SUM(B27:B31)</f>
        <v>23177274.379999999</v>
      </c>
      <c r="C32" s="121">
        <f>SUM(C27:C31)</f>
        <v>23177274.379999999</v>
      </c>
      <c r="D32" s="121">
        <f>SUM(D27:D31)</f>
        <v>25681536.079999998</v>
      </c>
      <c r="E32" s="121">
        <f>SUM(E27:E31)</f>
        <v>25681536.079999998</v>
      </c>
    </row>
    <row r="33" spans="1:7" x14ac:dyDescent="0.2">
      <c r="B33" s="122"/>
      <c r="C33" s="122"/>
      <c r="D33" s="122"/>
      <c r="E33" s="122"/>
    </row>
    <row r="34" spans="1:7" x14ac:dyDescent="0.2">
      <c r="B34" s="122"/>
      <c r="C34" s="122"/>
      <c r="D34" s="122"/>
      <c r="E34" s="122"/>
    </row>
    <row r="35" spans="1:7" x14ac:dyDescent="0.2">
      <c r="A35" s="111" t="s">
        <v>321</v>
      </c>
      <c r="B35" s="123"/>
      <c r="C35" s="123"/>
      <c r="D35" s="123"/>
      <c r="E35" s="123"/>
      <c r="F35" s="111"/>
      <c r="G35" s="111"/>
    </row>
    <row r="36" spans="1:7" x14ac:dyDescent="0.2">
      <c r="A36" s="114"/>
      <c r="B36" s="307" t="s">
        <v>195</v>
      </c>
      <c r="C36" s="308"/>
      <c r="D36" s="307" t="s">
        <v>191</v>
      </c>
      <c r="E36" s="308"/>
      <c r="F36" s="115"/>
      <c r="G36" s="115"/>
    </row>
    <row r="37" spans="1:7" ht="36" x14ac:dyDescent="0.2">
      <c r="A37" s="116" t="s">
        <v>322</v>
      </c>
      <c r="B37" s="117" t="str">
        <f>$B$26</f>
        <v>Kumulativ  01.01.2021. - 31.03.2021.</v>
      </c>
      <c r="C37" s="117" t="str">
        <f>$C$26</f>
        <v>Tromjesečje 01.01.2021. - 31.03.2021.</v>
      </c>
      <c r="D37" s="117" t="str">
        <f>$D$26</f>
        <v>Kumulativ  01.01.2022. - 31.03.2022.</v>
      </c>
      <c r="E37" s="117" t="str">
        <f>$E$26</f>
        <v>Tromjesečje 01.01.2022. - 31.03.2022.</v>
      </c>
      <c r="F37" s="115"/>
      <c r="G37" s="115"/>
    </row>
    <row r="38" spans="1:7" x14ac:dyDescent="0.2">
      <c r="A38" s="124" t="s">
        <v>316</v>
      </c>
      <c r="B38" s="119">
        <v>147087.72</v>
      </c>
      <c r="C38" s="119">
        <v>147087.72</v>
      </c>
      <c r="D38" s="119">
        <v>166076.21</v>
      </c>
      <c r="E38" s="119">
        <v>166076.21</v>
      </c>
    </row>
    <row r="39" spans="1:7" x14ac:dyDescent="0.2">
      <c r="A39" s="124" t="s">
        <v>317</v>
      </c>
      <c r="B39" s="119">
        <v>1486810.43</v>
      </c>
      <c r="C39" s="119">
        <v>1486810.43</v>
      </c>
      <c r="D39" s="119">
        <v>1152296.99</v>
      </c>
      <c r="E39" s="119">
        <v>1152296.99</v>
      </c>
    </row>
    <row r="40" spans="1:7" x14ac:dyDescent="0.2">
      <c r="A40" s="124" t="s">
        <v>319</v>
      </c>
      <c r="B40" s="119">
        <v>1225849.69</v>
      </c>
      <c r="C40" s="119">
        <v>1225849.69</v>
      </c>
      <c r="D40" s="119">
        <v>1062531.6499999999</v>
      </c>
      <c r="E40" s="119">
        <v>1062531.6499999999</v>
      </c>
    </row>
    <row r="41" spans="1:7" x14ac:dyDescent="0.2">
      <c r="A41" s="124" t="s">
        <v>320</v>
      </c>
      <c r="B41" s="119">
        <v>65538.929999999993</v>
      </c>
      <c r="C41" s="119">
        <v>65538.929999999993</v>
      </c>
      <c r="D41" s="119">
        <v>56078.68</v>
      </c>
      <c r="E41" s="119">
        <v>56078.68</v>
      </c>
    </row>
    <row r="42" spans="1:7" x14ac:dyDescent="0.2">
      <c r="A42" s="120" t="s">
        <v>166</v>
      </c>
      <c r="B42" s="121">
        <f>SUM(B38:B41)</f>
        <v>2925286.77</v>
      </c>
      <c r="C42" s="121">
        <f>SUM(C38:C41)</f>
        <v>2925286.77</v>
      </c>
      <c r="D42" s="121">
        <f>SUM(D38:D41)</f>
        <v>2436983.5299999998</v>
      </c>
      <c r="E42" s="121">
        <f>SUM(E38:E41)</f>
        <v>2436983.5299999998</v>
      </c>
    </row>
    <row r="43" spans="1:7" x14ac:dyDescent="0.2">
      <c r="B43" s="122"/>
      <c r="C43" s="122"/>
      <c r="D43" s="122"/>
      <c r="E43" s="122"/>
    </row>
    <row r="44" spans="1:7" x14ac:dyDescent="0.2">
      <c r="B44" s="122"/>
      <c r="C44" s="122"/>
      <c r="D44" s="122"/>
      <c r="E44" s="122"/>
    </row>
    <row r="45" spans="1:7" x14ac:dyDescent="0.2">
      <c r="A45" s="111" t="s">
        <v>323</v>
      </c>
      <c r="B45" s="123"/>
      <c r="C45" s="123"/>
      <c r="D45" s="123"/>
      <c r="E45" s="123"/>
      <c r="F45" s="111"/>
      <c r="G45" s="111"/>
    </row>
    <row r="46" spans="1:7" x14ac:dyDescent="0.2">
      <c r="A46" s="114"/>
      <c r="B46" s="307" t="s">
        <v>195</v>
      </c>
      <c r="C46" s="308"/>
      <c r="D46" s="307" t="s">
        <v>191</v>
      </c>
      <c r="E46" s="308"/>
      <c r="F46" s="115"/>
      <c r="G46" s="115"/>
    </row>
    <row r="47" spans="1:7" ht="36" x14ac:dyDescent="0.2">
      <c r="A47" s="116" t="s">
        <v>324</v>
      </c>
      <c r="B47" s="117" t="str">
        <f>$B$26</f>
        <v>Kumulativ  01.01.2021. - 31.03.2021.</v>
      </c>
      <c r="C47" s="117" t="str">
        <f>$C$26</f>
        <v>Tromjesečje 01.01.2021. - 31.03.2021.</v>
      </c>
      <c r="D47" s="117" t="str">
        <f>$D$26</f>
        <v>Kumulativ  01.01.2022. - 31.03.2022.</v>
      </c>
      <c r="E47" s="117" t="str">
        <f>$E$26</f>
        <v>Tromjesečje 01.01.2022. - 31.03.2022.</v>
      </c>
      <c r="F47" s="115"/>
      <c r="G47" s="115"/>
    </row>
    <row r="48" spans="1:7" x14ac:dyDescent="0.2">
      <c r="A48" s="118" t="s">
        <v>325</v>
      </c>
      <c r="B48" s="125">
        <v>3544401.66</v>
      </c>
      <c r="C48" s="125">
        <v>3544401.66</v>
      </c>
      <c r="D48" s="125">
        <v>4137077</v>
      </c>
      <c r="E48" s="125">
        <v>4137077</v>
      </c>
    </row>
    <row r="49" spans="1:7" x14ac:dyDescent="0.2">
      <c r="A49" s="118" t="s">
        <v>326</v>
      </c>
      <c r="B49" s="125">
        <v>4443875.78</v>
      </c>
      <c r="C49" s="125">
        <v>4443875.78</v>
      </c>
      <c r="D49" s="125">
        <v>4843108.2300000004</v>
      </c>
      <c r="E49" s="125">
        <v>4843108.2300000004</v>
      </c>
    </row>
    <row r="50" spans="1:7" x14ac:dyDescent="0.2">
      <c r="A50" s="118" t="s">
        <v>327</v>
      </c>
      <c r="B50" s="125">
        <v>706438.72</v>
      </c>
      <c r="C50" s="125">
        <v>706438.72</v>
      </c>
      <c r="D50" s="125">
        <v>706512.1</v>
      </c>
      <c r="E50" s="125">
        <v>706512.1</v>
      </c>
    </row>
    <row r="51" spans="1:7" x14ac:dyDescent="0.2">
      <c r="A51" s="118" t="s">
        <v>328</v>
      </c>
      <c r="B51" s="125">
        <v>293281.49</v>
      </c>
      <c r="C51" s="125">
        <v>293281.49</v>
      </c>
      <c r="D51" s="125">
        <v>385400.18</v>
      </c>
      <c r="E51" s="125">
        <v>385400.18</v>
      </c>
    </row>
    <row r="52" spans="1:7" x14ac:dyDescent="0.2">
      <c r="A52" s="118" t="s">
        <v>329</v>
      </c>
      <c r="B52" s="125">
        <v>949968.23</v>
      </c>
      <c r="C52" s="125">
        <v>949968.23</v>
      </c>
      <c r="D52" s="125">
        <v>1269368.3999999999</v>
      </c>
      <c r="E52" s="125">
        <v>1269368.3999999999</v>
      </c>
    </row>
    <row r="53" spans="1:7" x14ac:dyDescent="0.2">
      <c r="A53" s="120" t="s">
        <v>166</v>
      </c>
      <c r="B53" s="126">
        <f>SUM(B48:B52)</f>
        <v>9937965.8800000008</v>
      </c>
      <c r="C53" s="126">
        <f>SUM(C48:C52)</f>
        <v>9937965.8800000008</v>
      </c>
      <c r="D53" s="126">
        <f>SUM(D48:D52)</f>
        <v>11341465.91</v>
      </c>
      <c r="E53" s="126">
        <f>SUM(E48:E52)</f>
        <v>11341465.91</v>
      </c>
    </row>
    <row r="54" spans="1:7" x14ac:dyDescent="0.2">
      <c r="A54" s="127"/>
      <c r="B54" s="128"/>
      <c r="C54" s="128"/>
      <c r="D54" s="128"/>
      <c r="E54" s="128"/>
    </row>
    <row r="55" spans="1:7" x14ac:dyDescent="0.2">
      <c r="A55" s="127"/>
      <c r="B55" s="128"/>
      <c r="C55" s="128"/>
      <c r="D55" s="128"/>
      <c r="E55" s="128"/>
    </row>
    <row r="56" spans="1:7" x14ac:dyDescent="0.2">
      <c r="A56" s="111" t="s">
        <v>330</v>
      </c>
      <c r="B56" s="123"/>
      <c r="C56" s="123"/>
      <c r="D56" s="123"/>
      <c r="E56" s="123"/>
      <c r="F56" s="111"/>
      <c r="G56" s="111"/>
    </row>
    <row r="57" spans="1:7" x14ac:dyDescent="0.2">
      <c r="A57" s="114" t="s">
        <v>10</v>
      </c>
      <c r="B57" s="307" t="s">
        <v>195</v>
      </c>
      <c r="C57" s="308"/>
      <c r="D57" s="307" t="s">
        <v>191</v>
      </c>
      <c r="E57" s="308"/>
      <c r="F57" s="115"/>
      <c r="G57" s="115"/>
    </row>
    <row r="58" spans="1:7" ht="36" x14ac:dyDescent="0.2">
      <c r="A58" s="129" t="s">
        <v>331</v>
      </c>
      <c r="B58" s="117" t="str">
        <f>$B$26</f>
        <v>Kumulativ  01.01.2021. - 31.03.2021.</v>
      </c>
      <c r="C58" s="117" t="str">
        <f>$C$26</f>
        <v>Tromjesečje 01.01.2021. - 31.03.2021.</v>
      </c>
      <c r="D58" s="117" t="str">
        <f>$D$26</f>
        <v>Kumulativ  01.01.2022. - 31.03.2022.</v>
      </c>
      <c r="E58" s="117" t="str">
        <f>$E$26</f>
        <v>Tromjesečje 01.01.2022. - 31.03.2022.</v>
      </c>
      <c r="F58" s="115"/>
      <c r="G58" s="115"/>
    </row>
    <row r="59" spans="1:7" x14ac:dyDescent="0.2">
      <c r="A59" s="118" t="s">
        <v>332</v>
      </c>
      <c r="B59" s="119">
        <v>820524.91</v>
      </c>
      <c r="C59" s="119">
        <v>820524.91</v>
      </c>
      <c r="D59" s="119">
        <v>808556.85</v>
      </c>
      <c r="E59" s="119">
        <v>808556.85</v>
      </c>
    </row>
    <row r="60" spans="1:7" x14ac:dyDescent="0.2">
      <c r="A60" s="118" t="s">
        <v>333</v>
      </c>
      <c r="B60" s="125">
        <v>386619.97</v>
      </c>
      <c r="C60" s="125">
        <v>386619.97</v>
      </c>
      <c r="D60" s="125">
        <v>440722.72</v>
      </c>
      <c r="E60" s="125">
        <v>440722.72</v>
      </c>
    </row>
    <row r="61" spans="1:7" x14ac:dyDescent="0.2">
      <c r="A61" s="118" t="s">
        <v>334</v>
      </c>
      <c r="B61" s="125">
        <v>83147.7</v>
      </c>
      <c r="C61" s="125">
        <v>83147.7</v>
      </c>
      <c r="D61" s="125">
        <v>93330.91</v>
      </c>
      <c r="E61" s="125">
        <v>93330.91</v>
      </c>
    </row>
    <row r="62" spans="1:7" x14ac:dyDescent="0.2">
      <c r="A62" s="118" t="s">
        <v>335</v>
      </c>
      <c r="B62" s="125">
        <v>1855055.01</v>
      </c>
      <c r="C62" s="125">
        <v>1855055.01</v>
      </c>
      <c r="D62" s="125">
        <v>1440682.42</v>
      </c>
      <c r="E62" s="125">
        <v>1440682.42</v>
      </c>
    </row>
    <row r="63" spans="1:7" x14ac:dyDescent="0.2">
      <c r="A63" s="118" t="s">
        <v>336</v>
      </c>
      <c r="B63" s="125">
        <v>1480499.47</v>
      </c>
      <c r="C63" s="125">
        <v>1480499.47</v>
      </c>
      <c r="D63" s="125">
        <v>1634154.91</v>
      </c>
      <c r="E63" s="125">
        <v>1634154.91</v>
      </c>
    </row>
    <row r="64" spans="1:7" x14ac:dyDescent="0.2">
      <c r="A64" s="120" t="s">
        <v>166</v>
      </c>
      <c r="B64" s="126">
        <f>SUM(B59:B63)</f>
        <v>4625847.0599999996</v>
      </c>
      <c r="C64" s="126">
        <f>SUM(C59:C63)</f>
        <v>4625847.0599999996</v>
      </c>
      <c r="D64" s="126">
        <f>SUM(D59:D63)</f>
        <v>4417447.8099999996</v>
      </c>
      <c r="E64" s="126">
        <f>SUM(E59:E63)</f>
        <v>4417447.8099999996</v>
      </c>
    </row>
    <row r="65" spans="1:7" x14ac:dyDescent="0.2">
      <c r="B65" s="122"/>
      <c r="C65" s="122"/>
      <c r="D65" s="122"/>
      <c r="E65" s="122"/>
    </row>
    <row r="66" spans="1:7" x14ac:dyDescent="0.2">
      <c r="B66" s="122"/>
      <c r="C66" s="122"/>
      <c r="D66" s="122"/>
      <c r="E66" s="122"/>
    </row>
    <row r="67" spans="1:7" x14ac:dyDescent="0.2">
      <c r="A67" s="111" t="s">
        <v>337</v>
      </c>
      <c r="B67" s="122"/>
      <c r="C67" s="122"/>
      <c r="D67" s="122"/>
      <c r="E67" s="122"/>
    </row>
    <row r="68" spans="1:7" x14ac:dyDescent="0.2">
      <c r="A68" s="114" t="s">
        <v>10</v>
      </c>
      <c r="B68" s="307" t="s">
        <v>195</v>
      </c>
      <c r="C68" s="308"/>
      <c r="D68" s="307" t="s">
        <v>191</v>
      </c>
      <c r="E68" s="308"/>
      <c r="F68" s="115"/>
      <c r="G68" s="115"/>
    </row>
    <row r="69" spans="1:7" ht="36" x14ac:dyDescent="0.2">
      <c r="A69" s="129" t="s">
        <v>338</v>
      </c>
      <c r="B69" s="117" t="str">
        <f>$B$26</f>
        <v>Kumulativ  01.01.2021. - 31.03.2021.</v>
      </c>
      <c r="C69" s="117" t="str">
        <f>$C$26</f>
        <v>Tromjesečje 01.01.2021. - 31.03.2021.</v>
      </c>
      <c r="D69" s="117" t="str">
        <f>$D$26</f>
        <v>Kumulativ  01.01.2022. - 31.03.2022.</v>
      </c>
      <c r="E69" s="117" t="str">
        <f>$E$26</f>
        <v>Tromjesečje 01.01.2022. - 31.03.2022.</v>
      </c>
      <c r="F69" s="115"/>
      <c r="G69" s="115"/>
    </row>
    <row r="70" spans="1:7" ht="24" x14ac:dyDescent="0.2">
      <c r="A70" s="124" t="s">
        <v>339</v>
      </c>
      <c r="B70" s="125">
        <v>2234517.7599999998</v>
      </c>
      <c r="C70" s="125">
        <v>2234517.7599999998</v>
      </c>
      <c r="D70" s="125">
        <v>529546.88</v>
      </c>
      <c r="E70" s="125">
        <v>529546.88</v>
      </c>
    </row>
    <row r="71" spans="1:7" x14ac:dyDescent="0.2">
      <c r="A71" s="118" t="s">
        <v>340</v>
      </c>
      <c r="B71" s="125">
        <v>297643.93</v>
      </c>
      <c r="C71" s="125">
        <v>297643.93</v>
      </c>
      <c r="D71" s="125">
        <v>105186.8</v>
      </c>
      <c r="E71" s="125">
        <v>105186.8</v>
      </c>
    </row>
    <row r="72" spans="1:7" x14ac:dyDescent="0.2">
      <c r="A72" s="120" t="s">
        <v>166</v>
      </c>
      <c r="B72" s="126">
        <f>SUM(B70:B71)</f>
        <v>2532161.69</v>
      </c>
      <c r="C72" s="126">
        <f>SUM(C70:C71)</f>
        <v>2532161.69</v>
      </c>
      <c r="D72" s="126">
        <f>SUM(D70:D71)</f>
        <v>634733.68000000005</v>
      </c>
      <c r="E72" s="126">
        <f>SUM(E70:E71)</f>
        <v>634733.68000000005</v>
      </c>
      <c r="F72" s="111"/>
      <c r="G72" s="111"/>
    </row>
    <row r="73" spans="1:7" x14ac:dyDescent="0.2">
      <c r="B73" s="122"/>
      <c r="C73" s="122"/>
      <c r="D73" s="122"/>
      <c r="E73" s="122"/>
    </row>
    <row r="74" spans="1:7" x14ac:dyDescent="0.2">
      <c r="B74" s="122"/>
      <c r="C74" s="122"/>
      <c r="D74" s="122"/>
      <c r="E74" s="122"/>
    </row>
    <row r="75" spans="1:7" x14ac:dyDescent="0.2">
      <c r="A75" s="130" t="s">
        <v>341</v>
      </c>
      <c r="B75" s="122"/>
      <c r="C75" s="122"/>
      <c r="D75" s="122"/>
      <c r="E75" s="122"/>
    </row>
    <row r="76" spans="1:7" x14ac:dyDescent="0.2">
      <c r="A76" s="114" t="s">
        <v>10</v>
      </c>
      <c r="B76" s="307" t="s">
        <v>195</v>
      </c>
      <c r="C76" s="308"/>
      <c r="D76" s="307" t="s">
        <v>191</v>
      </c>
      <c r="E76" s="308"/>
      <c r="F76" s="115"/>
      <c r="G76" s="115"/>
    </row>
    <row r="77" spans="1:7" ht="36" x14ac:dyDescent="0.2">
      <c r="A77" s="129" t="s">
        <v>384</v>
      </c>
      <c r="B77" s="117" t="str">
        <f>$B$26</f>
        <v>Kumulativ  01.01.2021. - 31.03.2021.</v>
      </c>
      <c r="C77" s="117" t="str">
        <f>$C$26</f>
        <v>Tromjesečje 01.01.2021. - 31.03.2021.</v>
      </c>
      <c r="D77" s="117" t="str">
        <f>$D$26</f>
        <v>Kumulativ  01.01.2022. - 31.03.2022.</v>
      </c>
      <c r="E77" s="117" t="str">
        <f>$E$26</f>
        <v>Tromjesečje 01.01.2022. - 31.03.2022.</v>
      </c>
      <c r="F77" s="115"/>
      <c r="G77" s="115"/>
    </row>
    <row r="78" spans="1:7" x14ac:dyDescent="0.2">
      <c r="A78" s="131" t="s">
        <v>342</v>
      </c>
      <c r="B78" s="132">
        <v>11247176</v>
      </c>
      <c r="C78" s="132">
        <v>11247176</v>
      </c>
      <c r="D78" s="132">
        <v>11338043.869999999</v>
      </c>
      <c r="E78" s="132">
        <v>11338043.869999999</v>
      </c>
    </row>
    <row r="79" spans="1:7" x14ac:dyDescent="0.2">
      <c r="A79" s="131" t="s">
        <v>343</v>
      </c>
      <c r="B79" s="132">
        <v>7772323.4400000004</v>
      </c>
      <c r="C79" s="132">
        <v>7772323.4400000004</v>
      </c>
      <c r="D79" s="132">
        <v>9619424.4800000004</v>
      </c>
      <c r="E79" s="132">
        <v>9619424.4800000004</v>
      </c>
    </row>
    <row r="80" spans="1:7" x14ac:dyDescent="0.2">
      <c r="A80" s="120" t="s">
        <v>166</v>
      </c>
      <c r="B80" s="133">
        <f>SUM(B78:B79)</f>
        <v>19019499.440000001</v>
      </c>
      <c r="C80" s="133">
        <f>SUM(C78:C79)</f>
        <v>19019499.440000001</v>
      </c>
      <c r="D80" s="133">
        <f>SUM(D78:D79)</f>
        <v>20957468.350000001</v>
      </c>
      <c r="E80" s="133">
        <f>SUM(E78:E79)</f>
        <v>20957468.350000001</v>
      </c>
      <c r="F80" s="111"/>
      <c r="G80" s="111"/>
    </row>
    <row r="81" spans="1:7" x14ac:dyDescent="0.2">
      <c r="B81" s="122"/>
      <c r="C81" s="122"/>
      <c r="D81" s="122"/>
      <c r="E81" s="122"/>
    </row>
    <row r="82" spans="1:7" x14ac:dyDescent="0.2">
      <c r="B82" s="122"/>
      <c r="C82" s="122"/>
      <c r="D82" s="122"/>
      <c r="E82" s="122"/>
    </row>
    <row r="83" spans="1:7" x14ac:dyDescent="0.2">
      <c r="A83" s="130" t="s">
        <v>344</v>
      </c>
      <c r="B83" s="122"/>
      <c r="C83" s="122"/>
      <c r="D83" s="122"/>
      <c r="E83" s="122"/>
    </row>
    <row r="84" spans="1:7" x14ac:dyDescent="0.2">
      <c r="A84" s="114" t="s">
        <v>10</v>
      </c>
      <c r="B84" s="307" t="s">
        <v>195</v>
      </c>
      <c r="C84" s="308"/>
      <c r="D84" s="307" t="s">
        <v>191</v>
      </c>
      <c r="E84" s="308"/>
      <c r="F84" s="115"/>
      <c r="G84" s="115"/>
    </row>
    <row r="85" spans="1:7" ht="36" x14ac:dyDescent="0.2">
      <c r="A85" s="129" t="s">
        <v>385</v>
      </c>
      <c r="B85" s="117" t="str">
        <f>$B$26</f>
        <v>Kumulativ  01.01.2021. - 31.03.2021.</v>
      </c>
      <c r="C85" s="117" t="str">
        <f>$C$26</f>
        <v>Tromjesečje 01.01.2021. - 31.03.2021.</v>
      </c>
      <c r="D85" s="117" t="str">
        <f>$D$26</f>
        <v>Kumulativ  01.01.2022. - 31.03.2022.</v>
      </c>
      <c r="E85" s="117" t="str">
        <f>$E$26</f>
        <v>Tromjesečje 01.01.2022. - 31.03.2022.</v>
      </c>
      <c r="F85" s="115"/>
      <c r="G85" s="115"/>
    </row>
    <row r="86" spans="1:7" x14ac:dyDescent="0.2">
      <c r="A86" s="131" t="s">
        <v>345</v>
      </c>
      <c r="B86" s="119">
        <v>2007413.03</v>
      </c>
      <c r="C86" s="119">
        <v>2007413.03</v>
      </c>
      <c r="D86" s="132">
        <v>2123284.31</v>
      </c>
      <c r="E86" s="132">
        <v>2123284.31</v>
      </c>
    </row>
    <row r="87" spans="1:7" x14ac:dyDescent="0.2">
      <c r="A87" s="131" t="s">
        <v>346</v>
      </c>
      <c r="B87" s="119">
        <v>694200.81</v>
      </c>
      <c r="C87" s="119">
        <v>694200.81</v>
      </c>
      <c r="D87" s="132">
        <v>834187.2</v>
      </c>
      <c r="E87" s="132">
        <v>834187.2</v>
      </c>
    </row>
    <row r="88" spans="1:7" x14ac:dyDescent="0.2">
      <c r="A88" s="120" t="s">
        <v>166</v>
      </c>
      <c r="B88" s="133">
        <f>SUM(B86:B87)</f>
        <v>2701613.84</v>
      </c>
      <c r="C88" s="133">
        <f>SUM(C86:C87)</f>
        <v>2701613.84</v>
      </c>
      <c r="D88" s="133">
        <f>SUM(D86:D87)</f>
        <v>2957471.51</v>
      </c>
      <c r="E88" s="133">
        <f>SUM(E86:E87)</f>
        <v>2957471.51</v>
      </c>
      <c r="F88" s="111"/>
      <c r="G88" s="111"/>
    </row>
    <row r="89" spans="1:7" x14ac:dyDescent="0.2">
      <c r="B89" s="122"/>
      <c r="C89" s="122"/>
      <c r="D89" s="122"/>
      <c r="E89" s="122"/>
    </row>
    <row r="90" spans="1:7" x14ac:dyDescent="0.2">
      <c r="B90" s="122"/>
      <c r="C90" s="122"/>
      <c r="D90" s="122"/>
      <c r="E90" s="122"/>
    </row>
    <row r="91" spans="1:7" x14ac:dyDescent="0.2">
      <c r="A91" s="134" t="s">
        <v>347</v>
      </c>
      <c r="B91" s="122"/>
      <c r="C91" s="122"/>
      <c r="D91" s="122"/>
      <c r="E91" s="122"/>
    </row>
    <row r="92" spans="1:7" x14ac:dyDescent="0.2">
      <c r="A92" s="114" t="s">
        <v>10</v>
      </c>
      <c r="B92" s="307" t="s">
        <v>195</v>
      </c>
      <c r="C92" s="308"/>
      <c r="D92" s="307" t="s">
        <v>191</v>
      </c>
      <c r="E92" s="308"/>
      <c r="F92" s="115"/>
      <c r="G92" s="115"/>
    </row>
    <row r="93" spans="1:7" ht="36" x14ac:dyDescent="0.2">
      <c r="A93" s="129" t="s">
        <v>354</v>
      </c>
      <c r="B93" s="117" t="str">
        <f>$B$26</f>
        <v>Kumulativ  01.01.2021. - 31.03.2021.</v>
      </c>
      <c r="C93" s="117" t="str">
        <f>$C$26</f>
        <v>Tromjesečje 01.01.2021. - 31.03.2021.</v>
      </c>
      <c r="D93" s="117" t="str">
        <f>$D$26</f>
        <v>Kumulativ  01.01.2022. - 31.03.2022.</v>
      </c>
      <c r="E93" s="117" t="str">
        <f>$E$26</f>
        <v>Tromjesečje 01.01.2022. - 31.03.2022.</v>
      </c>
      <c r="F93" s="115"/>
      <c r="G93" s="115"/>
    </row>
    <row r="94" spans="1:7" ht="24" x14ac:dyDescent="0.2">
      <c r="A94" s="135" t="s">
        <v>348</v>
      </c>
      <c r="B94" s="132">
        <v>8563.5300000000007</v>
      </c>
      <c r="C94" s="132">
        <v>8563.5300000000007</v>
      </c>
      <c r="D94" s="132">
        <v>1533.44</v>
      </c>
      <c r="E94" s="132">
        <v>1533.44</v>
      </c>
    </row>
    <row r="95" spans="1:7" x14ac:dyDescent="0.2">
      <c r="A95" s="135" t="s">
        <v>349</v>
      </c>
      <c r="B95" s="132">
        <v>3170247.57</v>
      </c>
      <c r="C95" s="132">
        <v>3170247.57</v>
      </c>
      <c r="D95" s="132">
        <v>4121903.28</v>
      </c>
      <c r="E95" s="132">
        <v>4121903.28</v>
      </c>
    </row>
    <row r="96" spans="1:7" x14ac:dyDescent="0.2">
      <c r="A96" s="136" t="s">
        <v>166</v>
      </c>
      <c r="B96" s="133">
        <f>SUM(B94:B95)</f>
        <v>3178811.0999999996</v>
      </c>
      <c r="C96" s="133">
        <f>SUM(C94:C95)</f>
        <v>3178811.0999999996</v>
      </c>
      <c r="D96" s="133">
        <f>SUM(D94:D95)</f>
        <v>4123436.7199999997</v>
      </c>
      <c r="E96" s="133">
        <f>SUM(E94:E95)</f>
        <v>4123436.7199999997</v>
      </c>
      <c r="F96" s="111"/>
      <c r="G96" s="111"/>
    </row>
    <row r="99" spans="1:7" x14ac:dyDescent="0.2">
      <c r="A99" s="111" t="s">
        <v>350</v>
      </c>
    </row>
    <row r="101" spans="1:7" x14ac:dyDescent="0.2">
      <c r="A101" s="111" t="s">
        <v>351</v>
      </c>
    </row>
    <row r="102" spans="1:7" x14ac:dyDescent="0.2">
      <c r="A102" s="114" t="s">
        <v>10</v>
      </c>
      <c r="B102" s="313" t="s">
        <v>352</v>
      </c>
      <c r="C102" s="313" t="s">
        <v>353</v>
      </c>
      <c r="F102" s="115"/>
      <c r="G102" s="115"/>
    </row>
    <row r="103" spans="1:7" x14ac:dyDescent="0.2">
      <c r="A103" s="129" t="s">
        <v>354</v>
      </c>
      <c r="B103" s="314"/>
      <c r="C103" s="314"/>
      <c r="F103" s="115"/>
      <c r="G103" s="115"/>
    </row>
    <row r="104" spans="1:7" x14ac:dyDescent="0.2">
      <c r="A104" s="137" t="s">
        <v>355</v>
      </c>
      <c r="B104" s="138">
        <v>118897.51000000001</v>
      </c>
      <c r="C104" s="138">
        <v>86277.750000000029</v>
      </c>
    </row>
    <row r="105" spans="1:7" x14ac:dyDescent="0.2">
      <c r="A105" s="139" t="s">
        <v>356</v>
      </c>
      <c r="B105" s="140">
        <v>118897.51000000001</v>
      </c>
      <c r="C105" s="140">
        <v>86277.750000000029</v>
      </c>
    </row>
    <row r="106" spans="1:7" x14ac:dyDescent="0.2">
      <c r="A106" s="137" t="s">
        <v>357</v>
      </c>
      <c r="B106" s="138">
        <v>1209511361.5500724</v>
      </c>
      <c r="C106" s="138">
        <v>1242198351.7700934</v>
      </c>
    </row>
    <row r="107" spans="1:7" x14ac:dyDescent="0.2">
      <c r="A107" s="139" t="s">
        <v>358</v>
      </c>
      <c r="B107" s="140">
        <v>1187232678.1600726</v>
      </c>
      <c r="C107" s="140">
        <v>1220598454.8200934</v>
      </c>
    </row>
    <row r="108" spans="1:7" x14ac:dyDescent="0.2">
      <c r="A108" s="139" t="s">
        <v>356</v>
      </c>
      <c r="B108" s="140">
        <v>22278683.38999984</v>
      </c>
      <c r="C108" s="140">
        <v>21599896.950000022</v>
      </c>
    </row>
    <row r="109" spans="1:7" x14ac:dyDescent="0.2">
      <c r="A109" s="137" t="s">
        <v>360</v>
      </c>
      <c r="B109" s="138">
        <v>832492774.97999978</v>
      </c>
      <c r="C109" s="138">
        <v>916101702.05000114</v>
      </c>
    </row>
    <row r="110" spans="1:7" x14ac:dyDescent="0.2">
      <c r="A110" s="139" t="s">
        <v>358</v>
      </c>
      <c r="B110" s="140">
        <v>735030178.43999982</v>
      </c>
      <c r="C110" s="140">
        <v>827000604.90000105</v>
      </c>
    </row>
    <row r="111" spans="1:7" x14ac:dyDescent="0.2">
      <c r="A111" s="139" t="s">
        <v>359</v>
      </c>
      <c r="B111" s="140">
        <v>93869396.079999983</v>
      </c>
      <c r="C111" s="140">
        <v>85877652.450000018</v>
      </c>
    </row>
    <row r="112" spans="1:7" x14ac:dyDescent="0.2">
      <c r="A112" s="139" t="s">
        <v>356</v>
      </c>
      <c r="B112" s="140">
        <v>3593200.4600000209</v>
      </c>
      <c r="C112" s="140">
        <v>3223444.7000000272</v>
      </c>
    </row>
    <row r="113" spans="1:3" x14ac:dyDescent="0.2">
      <c r="A113" s="137" t="s">
        <v>361</v>
      </c>
      <c r="B113" s="138">
        <v>78109877.230000004</v>
      </c>
      <c r="C113" s="138">
        <v>76536867.220000044</v>
      </c>
    </row>
    <row r="114" spans="1:3" x14ac:dyDescent="0.2">
      <c r="A114" s="139" t="s">
        <v>358</v>
      </c>
      <c r="B114" s="140">
        <v>29204500.170000002</v>
      </c>
      <c r="C114" s="140">
        <v>33908046.350000009</v>
      </c>
    </row>
    <row r="115" spans="1:3" x14ac:dyDescent="0.2">
      <c r="A115" s="139" t="s">
        <v>359</v>
      </c>
      <c r="B115" s="140">
        <v>48682205.450000003</v>
      </c>
      <c r="C115" s="140">
        <v>42382710.560000032</v>
      </c>
    </row>
    <row r="116" spans="1:3" x14ac:dyDescent="0.2">
      <c r="A116" s="139" t="s">
        <v>356</v>
      </c>
      <c r="B116" s="140">
        <v>223171.61000000002</v>
      </c>
      <c r="C116" s="140">
        <v>246110.31000000006</v>
      </c>
    </row>
    <row r="117" spans="1:3" x14ac:dyDescent="0.2">
      <c r="A117" s="137" t="s">
        <v>362</v>
      </c>
      <c r="B117" s="138">
        <v>27584358.57</v>
      </c>
      <c r="C117" s="138">
        <v>65782145.479999974</v>
      </c>
    </row>
    <row r="118" spans="1:3" x14ac:dyDescent="0.2">
      <c r="A118" s="139" t="s">
        <v>358</v>
      </c>
      <c r="B118" s="140">
        <v>14221400.670000002</v>
      </c>
      <c r="C118" s="140">
        <v>20433143.559999991</v>
      </c>
    </row>
    <row r="119" spans="1:3" x14ac:dyDescent="0.2">
      <c r="A119" s="139" t="s">
        <v>359</v>
      </c>
      <c r="B119" s="140">
        <v>8524894.8999999985</v>
      </c>
      <c r="C119" s="140">
        <v>42316724.00999999</v>
      </c>
    </row>
    <row r="120" spans="1:3" x14ac:dyDescent="0.2">
      <c r="A120" s="139" t="s">
        <v>356</v>
      </c>
      <c r="B120" s="140">
        <v>3458511.2300000018</v>
      </c>
      <c r="C120" s="140">
        <v>1641805.0499999993</v>
      </c>
    </row>
    <row r="121" spans="1:3" x14ac:dyDescent="0.2">
      <c r="A121" s="139" t="s">
        <v>363</v>
      </c>
      <c r="B121" s="140">
        <v>1379551.77</v>
      </c>
      <c r="C121" s="140">
        <v>1390472.86</v>
      </c>
    </row>
    <row r="122" spans="1:3" x14ac:dyDescent="0.2">
      <c r="A122" s="137" t="s">
        <v>364</v>
      </c>
      <c r="B122" s="138">
        <v>177876122.05000001</v>
      </c>
      <c r="C122" s="138">
        <v>182949690.72</v>
      </c>
    </row>
    <row r="123" spans="1:3" x14ac:dyDescent="0.2">
      <c r="A123" s="139" t="s">
        <v>365</v>
      </c>
      <c r="B123" s="140">
        <v>177874249.71000001</v>
      </c>
      <c r="C123" s="140">
        <v>182948467.99000001</v>
      </c>
    </row>
    <row r="124" spans="1:3" x14ac:dyDescent="0.2">
      <c r="A124" s="139" t="s">
        <v>356</v>
      </c>
      <c r="B124" s="140">
        <v>1872.3400000000001</v>
      </c>
      <c r="C124" s="140">
        <v>1222.73</v>
      </c>
    </row>
    <row r="125" spans="1:3" x14ac:dyDescent="0.2">
      <c r="A125" s="141" t="s">
        <v>166</v>
      </c>
      <c r="B125" s="142">
        <v>2325693391.8900728</v>
      </c>
      <c r="C125" s="142">
        <v>2483655034.9900947</v>
      </c>
    </row>
    <row r="126" spans="1:3" x14ac:dyDescent="0.2">
      <c r="A126" s="143"/>
      <c r="B126" s="144"/>
      <c r="C126" s="144"/>
    </row>
    <row r="127" spans="1:3" x14ac:dyDescent="0.2">
      <c r="A127" s="143"/>
      <c r="B127" s="144"/>
      <c r="C127" s="144"/>
    </row>
    <row r="128" spans="1:3" x14ac:dyDescent="0.2">
      <c r="A128" s="111" t="s">
        <v>366</v>
      </c>
    </row>
    <row r="129" spans="1:7" x14ac:dyDescent="0.2">
      <c r="A129" s="114" t="s">
        <v>10</v>
      </c>
      <c r="B129" s="313" t="str">
        <f>B102</f>
        <v>31.12.2021.</v>
      </c>
      <c r="C129" s="313" t="str">
        <f>C102</f>
        <v>31.03.2022.</v>
      </c>
      <c r="F129" s="115"/>
      <c r="G129" s="115"/>
    </row>
    <row r="130" spans="1:7" x14ac:dyDescent="0.2">
      <c r="A130" s="129" t="s">
        <v>367</v>
      </c>
      <c r="B130" s="314"/>
      <c r="C130" s="314"/>
      <c r="F130" s="115"/>
      <c r="G130" s="115"/>
    </row>
    <row r="131" spans="1:7" x14ac:dyDescent="0.2">
      <c r="A131" s="145" t="s">
        <v>345</v>
      </c>
      <c r="B131" s="146">
        <v>59878600.060000002</v>
      </c>
      <c r="C131" s="146">
        <v>59591844.939999998</v>
      </c>
    </row>
    <row r="132" spans="1:7" x14ac:dyDescent="0.2">
      <c r="A132" s="145" t="s">
        <v>368</v>
      </c>
      <c r="B132" s="146">
        <v>35177908.259999998</v>
      </c>
      <c r="C132" s="146">
        <v>35082117.890000001</v>
      </c>
    </row>
    <row r="133" spans="1:7" x14ac:dyDescent="0.2">
      <c r="A133" s="141" t="s">
        <v>166</v>
      </c>
      <c r="B133" s="147">
        <f>SUM(B131:B132)</f>
        <v>95056508.319999993</v>
      </c>
      <c r="C133" s="147">
        <f>SUM(C131:C132)</f>
        <v>94673962.829999998</v>
      </c>
    </row>
    <row r="134" spans="1:7" x14ac:dyDescent="0.2">
      <c r="A134" s="143"/>
      <c r="B134" s="144"/>
      <c r="C134" s="144"/>
    </row>
    <row r="135" spans="1:7" x14ac:dyDescent="0.2">
      <c r="A135" s="143"/>
      <c r="B135" s="144"/>
      <c r="C135" s="144"/>
    </row>
    <row r="136" spans="1:7" x14ac:dyDescent="0.2">
      <c r="A136" s="111" t="s">
        <v>93</v>
      </c>
    </row>
    <row r="137" spans="1:7" x14ac:dyDescent="0.2">
      <c r="A137" s="114" t="s">
        <v>10</v>
      </c>
      <c r="B137" s="313" t="str">
        <f>B102</f>
        <v>31.12.2021.</v>
      </c>
      <c r="C137" s="313" t="str">
        <f>C102</f>
        <v>31.03.2022.</v>
      </c>
      <c r="F137" s="115"/>
      <c r="G137" s="115"/>
    </row>
    <row r="138" spans="1:7" x14ac:dyDescent="0.2">
      <c r="A138" s="129" t="s">
        <v>369</v>
      </c>
      <c r="B138" s="314"/>
      <c r="C138" s="314"/>
      <c r="F138" s="115"/>
      <c r="G138" s="115"/>
    </row>
    <row r="139" spans="1:7" x14ac:dyDescent="0.2">
      <c r="A139" s="148" t="s">
        <v>370</v>
      </c>
      <c r="B139" s="146">
        <v>16866500.530000001</v>
      </c>
      <c r="C139" s="146">
        <v>16866500.530000001</v>
      </c>
    </row>
    <row r="140" spans="1:7" x14ac:dyDescent="0.2">
      <c r="A140" s="148" t="s">
        <v>346</v>
      </c>
      <c r="B140" s="146">
        <v>32150439.039999999</v>
      </c>
      <c r="C140" s="146">
        <v>32312686.84</v>
      </c>
    </row>
    <row r="141" spans="1:7" x14ac:dyDescent="0.2">
      <c r="A141" s="149" t="s">
        <v>166</v>
      </c>
      <c r="B141" s="147">
        <f>SUM(B139:B140)</f>
        <v>49016939.57</v>
      </c>
      <c r="C141" s="147">
        <f>SUM(C139:C140)</f>
        <v>49179187.370000005</v>
      </c>
    </row>
    <row r="142" spans="1:7" x14ac:dyDescent="0.2">
      <c r="A142" s="143"/>
      <c r="B142" s="144"/>
      <c r="C142" s="144"/>
    </row>
    <row r="143" spans="1:7" x14ac:dyDescent="0.2">
      <c r="A143" s="143"/>
      <c r="B143" s="144"/>
      <c r="C143" s="144"/>
    </row>
    <row r="144" spans="1:7" x14ac:dyDescent="0.2">
      <c r="A144" s="111" t="s">
        <v>371</v>
      </c>
    </row>
    <row r="145" spans="1:7" x14ac:dyDescent="0.2">
      <c r="A145" s="114" t="s">
        <v>10</v>
      </c>
      <c r="B145" s="313" t="str">
        <f>B102</f>
        <v>31.12.2021.</v>
      </c>
      <c r="C145" s="313" t="str">
        <f>C102</f>
        <v>31.03.2022.</v>
      </c>
      <c r="F145" s="115"/>
      <c r="G145" s="115"/>
    </row>
    <row r="146" spans="1:7" x14ac:dyDescent="0.2">
      <c r="A146" s="129" t="s">
        <v>372</v>
      </c>
      <c r="B146" s="314"/>
      <c r="C146" s="314"/>
      <c r="F146" s="115"/>
      <c r="G146" s="115"/>
    </row>
    <row r="147" spans="1:7" x14ac:dyDescent="0.2">
      <c r="A147" s="150" t="s">
        <v>355</v>
      </c>
      <c r="B147" s="140">
        <v>16238941.859999998</v>
      </c>
      <c r="C147" s="140">
        <v>27279724.890000004</v>
      </c>
    </row>
    <row r="148" spans="1:7" x14ac:dyDescent="0.2">
      <c r="A148" s="150" t="s">
        <v>357</v>
      </c>
      <c r="B148" s="140">
        <v>2207048198.0300331</v>
      </c>
      <c r="C148" s="140">
        <v>2155843006.0598907</v>
      </c>
    </row>
    <row r="149" spans="1:7" x14ac:dyDescent="0.2">
      <c r="A149" s="150" t="s">
        <v>360</v>
      </c>
      <c r="B149" s="140">
        <v>709730030.18999922</v>
      </c>
      <c r="C149" s="140">
        <v>645706148.80999994</v>
      </c>
    </row>
    <row r="150" spans="1:7" x14ac:dyDescent="0.2">
      <c r="A150" s="150" t="s">
        <v>361</v>
      </c>
      <c r="B150" s="140">
        <v>252079260.67999998</v>
      </c>
      <c r="C150" s="140">
        <v>277996789.49000001</v>
      </c>
    </row>
    <row r="151" spans="1:7" x14ac:dyDescent="0.2">
      <c r="A151" s="150" t="s">
        <v>362</v>
      </c>
      <c r="B151" s="140">
        <v>70169983.88000004</v>
      </c>
      <c r="C151" s="140">
        <v>67401072.310000002</v>
      </c>
    </row>
    <row r="152" spans="1:7" x14ac:dyDescent="0.2">
      <c r="A152" s="150" t="s">
        <v>364</v>
      </c>
      <c r="B152" s="140">
        <v>313678652.86999995</v>
      </c>
      <c r="C152" s="140">
        <v>314014902.88</v>
      </c>
    </row>
    <row r="153" spans="1:7" x14ac:dyDescent="0.2">
      <c r="A153" s="120" t="s">
        <v>166</v>
      </c>
      <c r="B153" s="138">
        <f>SUM(B147:B152)</f>
        <v>3568945067.5100322</v>
      </c>
      <c r="C153" s="138">
        <f>SUM(C147:C152)</f>
        <v>3488241644.4398904</v>
      </c>
    </row>
    <row r="155" spans="1:7" x14ac:dyDescent="0.2">
      <c r="A155" s="112" t="s">
        <v>373</v>
      </c>
    </row>
    <row r="158" spans="1:7" x14ac:dyDescent="0.2">
      <c r="A158" s="151" t="s">
        <v>374</v>
      </c>
    </row>
    <row r="159" spans="1:7" x14ac:dyDescent="0.2">
      <c r="A159" s="111"/>
    </row>
    <row r="160" spans="1:7" x14ac:dyDescent="0.2">
      <c r="A160" s="114" t="s">
        <v>10</v>
      </c>
      <c r="B160" s="152" t="str">
        <f>B102</f>
        <v>31.12.2021.</v>
      </c>
      <c r="C160" s="152" t="str">
        <f>C102</f>
        <v>31.03.2022.</v>
      </c>
    </row>
    <row r="161" spans="1:5" x14ac:dyDescent="0.2">
      <c r="A161" s="150" t="s">
        <v>375</v>
      </c>
      <c r="B161" s="140">
        <v>250206343.03</v>
      </c>
      <c r="C161" s="140">
        <v>276676017.60000002</v>
      </c>
    </row>
    <row r="162" spans="1:5" ht="24" x14ac:dyDescent="0.2">
      <c r="A162" s="153" t="s">
        <v>376</v>
      </c>
      <c r="B162" s="140">
        <v>167652720.33000001</v>
      </c>
      <c r="C162" s="140">
        <v>163063936.30000001</v>
      </c>
    </row>
    <row r="163" spans="1:5" x14ac:dyDescent="0.2">
      <c r="A163" s="150" t="s">
        <v>377</v>
      </c>
      <c r="B163" s="140">
        <v>77712926.769999996</v>
      </c>
      <c r="C163" s="140">
        <v>82805754.769999996</v>
      </c>
    </row>
    <row r="164" spans="1:5" x14ac:dyDescent="0.2">
      <c r="A164" s="120" t="s">
        <v>166</v>
      </c>
      <c r="B164" s="138">
        <f>SUM(B161:B163)</f>
        <v>495571990.13</v>
      </c>
      <c r="C164" s="138">
        <f>SUM(C161:C163)</f>
        <v>522545708.67000002</v>
      </c>
    </row>
    <row r="168" spans="1:5" x14ac:dyDescent="0.2">
      <c r="A168" s="315" t="s">
        <v>378</v>
      </c>
      <c r="B168" s="315"/>
      <c r="C168" s="315"/>
      <c r="D168" s="315"/>
      <c r="E168" s="315"/>
    </row>
    <row r="169" spans="1:5" x14ac:dyDescent="0.2">
      <c r="A169" s="315" t="s">
        <v>379</v>
      </c>
      <c r="B169" s="315"/>
      <c r="C169" s="315"/>
      <c r="D169" s="315"/>
      <c r="E169" s="315"/>
    </row>
    <row r="170" spans="1:5" x14ac:dyDescent="0.2">
      <c r="A170" s="315" t="s">
        <v>380</v>
      </c>
      <c r="B170" s="315"/>
      <c r="C170" s="315"/>
      <c r="D170" s="315"/>
      <c r="E170" s="315"/>
    </row>
    <row r="171" spans="1:5" x14ac:dyDescent="0.2">
      <c r="A171" s="315" t="s">
        <v>381</v>
      </c>
      <c r="B171" s="315"/>
      <c r="C171" s="315"/>
      <c r="D171" s="315"/>
      <c r="E171" s="315"/>
    </row>
    <row r="172" spans="1:5" x14ac:dyDescent="0.2">
      <c r="A172" s="315" t="s">
        <v>382</v>
      </c>
      <c r="B172" s="315"/>
      <c r="C172" s="315"/>
      <c r="D172" s="315"/>
      <c r="E172" s="315"/>
    </row>
    <row r="173" spans="1:5" x14ac:dyDescent="0.2">
      <c r="A173" s="315" t="s">
        <v>383</v>
      </c>
      <c r="B173" s="315"/>
      <c r="C173" s="315"/>
      <c r="D173" s="315"/>
      <c r="E173" s="315"/>
    </row>
    <row r="177" spans="1:7" x14ac:dyDescent="0.2">
      <c r="A177" s="110"/>
      <c r="B177" s="110"/>
      <c r="C177" s="110"/>
      <c r="D177" s="110"/>
      <c r="E177" s="110"/>
      <c r="F177" s="154"/>
      <c r="G177" s="154"/>
    </row>
    <row r="178" spans="1:7" x14ac:dyDescent="0.2">
      <c r="A178" s="155"/>
      <c r="B178" s="155"/>
      <c r="C178" s="155"/>
      <c r="D178" s="155"/>
      <c r="E178" s="155"/>
      <c r="F178" s="156"/>
      <c r="G178" s="156"/>
    </row>
    <row r="184" spans="1:7" x14ac:dyDescent="0.2">
      <c r="A184" s="101"/>
      <c r="B184" s="101"/>
      <c r="C184" s="101"/>
      <c r="D184" s="101"/>
      <c r="E184" s="101"/>
      <c r="F184" s="101"/>
      <c r="G184" s="101"/>
    </row>
    <row r="185" spans="1:7" x14ac:dyDescent="0.2">
      <c r="A185" s="101"/>
      <c r="B185" s="101"/>
      <c r="C185" s="101"/>
      <c r="D185" s="101"/>
      <c r="E185" s="101"/>
      <c r="F185" s="101"/>
      <c r="G185" s="101"/>
    </row>
    <row r="186" spans="1:7" x14ac:dyDescent="0.2">
      <c r="A186" s="101"/>
      <c r="B186" s="101"/>
      <c r="C186" s="101"/>
      <c r="D186" s="101"/>
      <c r="E186" s="101"/>
      <c r="F186" s="101"/>
      <c r="G186" s="101"/>
    </row>
    <row r="187" spans="1:7" x14ac:dyDescent="0.2">
      <c r="A187" s="101"/>
      <c r="B187" s="101"/>
      <c r="C187" s="101"/>
      <c r="D187" s="101"/>
      <c r="E187" s="101"/>
      <c r="F187" s="101"/>
      <c r="G187" s="101"/>
    </row>
    <row r="188" spans="1:7" x14ac:dyDescent="0.2">
      <c r="A188" s="101"/>
      <c r="B188" s="101"/>
      <c r="C188" s="101"/>
      <c r="D188" s="101"/>
      <c r="E188" s="101"/>
      <c r="F188" s="101"/>
      <c r="G188" s="101"/>
    </row>
    <row r="189" spans="1:7" x14ac:dyDescent="0.2">
      <c r="A189" s="101"/>
      <c r="B189" s="101"/>
      <c r="C189" s="101"/>
      <c r="D189" s="101"/>
      <c r="E189" s="101"/>
      <c r="F189" s="101"/>
      <c r="G189" s="101"/>
    </row>
    <row r="190" spans="1:7" x14ac:dyDescent="0.2">
      <c r="A190" s="101"/>
      <c r="B190" s="101"/>
      <c r="C190" s="101"/>
      <c r="D190" s="101"/>
      <c r="E190" s="101"/>
      <c r="F190" s="101"/>
      <c r="G190" s="101"/>
    </row>
    <row r="191" spans="1:7" x14ac:dyDescent="0.2">
      <c r="A191" s="101"/>
      <c r="B191" s="101"/>
      <c r="C191" s="101"/>
      <c r="D191" s="101"/>
      <c r="E191" s="101"/>
      <c r="F191" s="101"/>
      <c r="G191" s="101"/>
    </row>
    <row r="192" spans="1:7" x14ac:dyDescent="0.2">
      <c r="A192" s="101"/>
      <c r="B192" s="101"/>
      <c r="C192" s="101"/>
      <c r="D192" s="101"/>
      <c r="E192" s="101"/>
      <c r="F192" s="101"/>
      <c r="G192" s="101"/>
    </row>
    <row r="193" spans="1:7" x14ac:dyDescent="0.2">
      <c r="A193" s="101"/>
      <c r="B193" s="101"/>
      <c r="C193" s="101"/>
      <c r="D193" s="101"/>
      <c r="E193" s="101"/>
      <c r="F193" s="101"/>
      <c r="G193" s="101"/>
    </row>
    <row r="194" spans="1:7" x14ac:dyDescent="0.2">
      <c r="A194" s="101"/>
      <c r="B194" s="101"/>
      <c r="C194" s="101"/>
      <c r="D194" s="101"/>
      <c r="E194" s="101"/>
      <c r="F194" s="101"/>
      <c r="G194" s="101"/>
    </row>
    <row r="195" spans="1:7" x14ac:dyDescent="0.2">
      <c r="A195" s="101"/>
      <c r="B195" s="101"/>
      <c r="C195" s="101"/>
      <c r="D195" s="101"/>
      <c r="E195" s="101"/>
      <c r="F195" s="101"/>
      <c r="G195" s="101"/>
    </row>
    <row r="196" spans="1:7" x14ac:dyDescent="0.2">
      <c r="A196" s="101"/>
      <c r="B196" s="101"/>
      <c r="C196" s="101"/>
      <c r="D196" s="101"/>
      <c r="E196" s="101"/>
      <c r="F196" s="101"/>
      <c r="G196" s="101"/>
    </row>
    <row r="197" spans="1:7" x14ac:dyDescent="0.2">
      <c r="A197" s="101"/>
      <c r="B197" s="101"/>
      <c r="C197" s="101"/>
      <c r="D197" s="101"/>
      <c r="E197" s="101"/>
      <c r="F197" s="101"/>
      <c r="G197" s="101"/>
    </row>
    <row r="198" spans="1:7" x14ac:dyDescent="0.2">
      <c r="A198" s="101"/>
      <c r="B198" s="101"/>
      <c r="C198" s="101"/>
      <c r="D198" s="101"/>
      <c r="E198" s="101"/>
      <c r="F198" s="101"/>
      <c r="G198" s="101"/>
    </row>
    <row r="199" spans="1:7" x14ac:dyDescent="0.2">
      <c r="A199" s="101"/>
      <c r="B199" s="101"/>
      <c r="C199" s="101"/>
      <c r="D199" s="101"/>
      <c r="E199" s="101"/>
      <c r="F199" s="101"/>
      <c r="G199" s="101"/>
    </row>
    <row r="200" spans="1:7" x14ac:dyDescent="0.2">
      <c r="A200" s="101"/>
      <c r="B200" s="101"/>
      <c r="C200" s="101"/>
      <c r="D200" s="101"/>
      <c r="E200" s="101"/>
      <c r="F200" s="101"/>
      <c r="G200" s="101"/>
    </row>
    <row r="201" spans="1:7" x14ac:dyDescent="0.2">
      <c r="A201" s="101"/>
      <c r="B201" s="101"/>
      <c r="C201" s="101"/>
      <c r="D201" s="101"/>
      <c r="E201" s="101"/>
      <c r="F201" s="101"/>
      <c r="G201" s="101"/>
    </row>
    <row r="202" spans="1:7" x14ac:dyDescent="0.2">
      <c r="A202" s="101"/>
      <c r="B202" s="101"/>
      <c r="C202" s="101"/>
      <c r="D202" s="101"/>
      <c r="E202" s="101"/>
      <c r="F202" s="101"/>
      <c r="G202" s="101"/>
    </row>
    <row r="203" spans="1:7" x14ac:dyDescent="0.2">
      <c r="A203" s="101"/>
      <c r="B203" s="101"/>
      <c r="C203" s="101"/>
      <c r="D203" s="101"/>
      <c r="E203" s="101"/>
      <c r="F203" s="101"/>
      <c r="G203" s="101"/>
    </row>
    <row r="204" spans="1:7" x14ac:dyDescent="0.2">
      <c r="A204" s="101"/>
      <c r="B204" s="101"/>
      <c r="C204" s="101"/>
      <c r="D204" s="101"/>
      <c r="E204" s="101"/>
      <c r="F204" s="101"/>
      <c r="G204" s="101"/>
    </row>
    <row r="205" spans="1:7" x14ac:dyDescent="0.2">
      <c r="A205" s="101"/>
      <c r="B205" s="101"/>
      <c r="C205" s="101"/>
      <c r="D205" s="101"/>
      <c r="E205" s="101"/>
      <c r="F205" s="101"/>
      <c r="G205" s="101"/>
    </row>
    <row r="206" spans="1:7" x14ac:dyDescent="0.2">
      <c r="A206" s="101"/>
      <c r="B206" s="101"/>
      <c r="C206" s="101"/>
      <c r="D206" s="101"/>
      <c r="E206" s="101"/>
      <c r="F206" s="101"/>
      <c r="G206" s="101"/>
    </row>
    <row r="207" spans="1:7" x14ac:dyDescent="0.2">
      <c r="A207" s="101"/>
      <c r="B207" s="101"/>
      <c r="C207" s="101"/>
      <c r="D207" s="101"/>
      <c r="E207" s="101"/>
      <c r="F207" s="101"/>
      <c r="G207" s="101"/>
    </row>
    <row r="208" spans="1:7" x14ac:dyDescent="0.2">
      <c r="A208" s="101"/>
      <c r="B208" s="101"/>
      <c r="C208" s="101"/>
      <c r="D208" s="101"/>
      <c r="E208" s="101"/>
      <c r="F208" s="101"/>
      <c r="G208" s="101"/>
    </row>
    <row r="209" spans="1:7" x14ac:dyDescent="0.2">
      <c r="A209" s="101"/>
      <c r="B209" s="101"/>
      <c r="C209" s="101"/>
      <c r="D209" s="101"/>
      <c r="E209" s="101"/>
      <c r="F209" s="101"/>
      <c r="G209" s="101"/>
    </row>
    <row r="210" spans="1:7" x14ac:dyDescent="0.2">
      <c r="A210" s="101"/>
      <c r="B210" s="101"/>
      <c r="C210" s="101"/>
      <c r="D210" s="101"/>
      <c r="E210" s="101"/>
      <c r="F210" s="101"/>
      <c r="G210" s="101"/>
    </row>
    <row r="211" spans="1:7" x14ac:dyDescent="0.2">
      <c r="A211" s="101"/>
      <c r="B211" s="101"/>
      <c r="C211" s="101"/>
      <c r="D211" s="101"/>
      <c r="E211" s="101"/>
      <c r="F211" s="101"/>
      <c r="G211" s="101"/>
    </row>
    <row r="212" spans="1:7" x14ac:dyDescent="0.2">
      <c r="A212" s="101"/>
      <c r="B212" s="101"/>
      <c r="C212" s="101"/>
      <c r="D212" s="101"/>
      <c r="E212" s="101"/>
      <c r="F212" s="101"/>
      <c r="G212" s="101"/>
    </row>
    <row r="213" spans="1:7" x14ac:dyDescent="0.2">
      <c r="A213" s="101"/>
      <c r="B213" s="101"/>
      <c r="C213" s="101"/>
      <c r="D213" s="101"/>
      <c r="E213" s="101"/>
      <c r="F213" s="101"/>
      <c r="G213" s="101"/>
    </row>
    <row r="214" spans="1:7" x14ac:dyDescent="0.2">
      <c r="A214" s="101"/>
      <c r="B214" s="101"/>
      <c r="C214" s="101"/>
      <c r="D214" s="101"/>
      <c r="E214" s="101"/>
      <c r="F214" s="101"/>
      <c r="G214" s="101"/>
    </row>
    <row r="215" spans="1:7" x14ac:dyDescent="0.2">
      <c r="A215" s="101"/>
      <c r="B215" s="101"/>
      <c r="C215" s="101"/>
      <c r="D215" s="101"/>
      <c r="E215" s="101"/>
      <c r="F215" s="101"/>
      <c r="G215" s="101"/>
    </row>
    <row r="216" spans="1:7" x14ac:dyDescent="0.2">
      <c r="A216" s="101"/>
      <c r="B216" s="101"/>
      <c r="C216" s="101"/>
      <c r="D216" s="101"/>
      <c r="E216" s="101"/>
      <c r="F216" s="101"/>
      <c r="G216" s="101"/>
    </row>
    <row r="217" spans="1:7" x14ac:dyDescent="0.2">
      <c r="A217" s="101"/>
      <c r="B217" s="101"/>
      <c r="C217" s="101"/>
      <c r="D217" s="101"/>
      <c r="E217" s="101"/>
      <c r="F217" s="101"/>
      <c r="G217" s="101"/>
    </row>
    <row r="218" spans="1:7" x14ac:dyDescent="0.2">
      <c r="A218" s="101"/>
      <c r="B218" s="101"/>
      <c r="C218" s="101"/>
      <c r="D218" s="101"/>
      <c r="E218" s="101"/>
      <c r="F218" s="101"/>
      <c r="G218" s="101"/>
    </row>
    <row r="219" spans="1:7" x14ac:dyDescent="0.2">
      <c r="A219" s="101"/>
      <c r="B219" s="101"/>
      <c r="C219" s="101"/>
      <c r="D219" s="101"/>
      <c r="E219" s="101"/>
      <c r="F219" s="101"/>
      <c r="G219" s="101"/>
    </row>
    <row r="220" spans="1:7" x14ac:dyDescent="0.2">
      <c r="A220" s="101"/>
      <c r="B220" s="101"/>
      <c r="C220" s="101"/>
      <c r="D220" s="101"/>
      <c r="E220" s="101"/>
      <c r="F220" s="101"/>
      <c r="G220" s="101"/>
    </row>
    <row r="221" spans="1:7" x14ac:dyDescent="0.2">
      <c r="A221" s="101"/>
      <c r="B221" s="101"/>
      <c r="C221" s="101"/>
      <c r="D221" s="101"/>
      <c r="E221" s="101"/>
      <c r="F221" s="101"/>
      <c r="G221" s="101"/>
    </row>
    <row r="222" spans="1:7" x14ac:dyDescent="0.2">
      <c r="A222" s="101"/>
      <c r="B222" s="101"/>
      <c r="C222" s="101"/>
      <c r="D222" s="101"/>
      <c r="E222" s="101"/>
      <c r="F222" s="101"/>
      <c r="G222" s="101"/>
    </row>
    <row r="223" spans="1:7" x14ac:dyDescent="0.2">
      <c r="A223" s="101"/>
      <c r="B223" s="101"/>
      <c r="C223" s="101"/>
      <c r="D223" s="101"/>
      <c r="E223" s="101"/>
      <c r="F223" s="101"/>
      <c r="G223" s="101"/>
    </row>
    <row r="224" spans="1:7" x14ac:dyDescent="0.2">
      <c r="A224" s="101"/>
      <c r="B224" s="101"/>
      <c r="C224" s="101"/>
      <c r="D224" s="101"/>
      <c r="E224" s="101"/>
      <c r="F224" s="101"/>
      <c r="G224" s="101"/>
    </row>
    <row r="225" spans="1:7" x14ac:dyDescent="0.2">
      <c r="A225" s="101"/>
      <c r="B225" s="101"/>
      <c r="C225" s="101"/>
      <c r="D225" s="101"/>
      <c r="E225" s="101"/>
      <c r="F225" s="101"/>
      <c r="G225" s="101"/>
    </row>
    <row r="226" spans="1:7" x14ac:dyDescent="0.2">
      <c r="A226" s="101"/>
      <c r="B226" s="101"/>
      <c r="C226" s="101"/>
      <c r="D226" s="101"/>
      <c r="E226" s="101"/>
      <c r="F226" s="101"/>
      <c r="G226" s="101"/>
    </row>
    <row r="227" spans="1:7" x14ac:dyDescent="0.2">
      <c r="A227" s="101"/>
      <c r="B227" s="101"/>
      <c r="C227" s="101"/>
      <c r="D227" s="101"/>
      <c r="E227" s="101"/>
      <c r="F227" s="101"/>
      <c r="G227" s="101"/>
    </row>
    <row r="228" spans="1:7" x14ac:dyDescent="0.2">
      <c r="A228" s="101"/>
      <c r="B228" s="101"/>
      <c r="C228" s="101"/>
      <c r="D228" s="101"/>
      <c r="E228" s="101"/>
      <c r="F228" s="101"/>
      <c r="G228" s="101"/>
    </row>
    <row r="229" spans="1:7" x14ac:dyDescent="0.2">
      <c r="A229" s="101"/>
      <c r="B229" s="101"/>
      <c r="C229" s="101"/>
      <c r="D229" s="101"/>
      <c r="E229" s="101"/>
      <c r="F229" s="101"/>
      <c r="G229" s="101"/>
    </row>
    <row r="230" spans="1:7" x14ac:dyDescent="0.2">
      <c r="A230" s="101"/>
      <c r="B230" s="101"/>
      <c r="C230" s="101"/>
      <c r="D230" s="101"/>
      <c r="E230" s="101"/>
      <c r="F230" s="101"/>
      <c r="G230" s="101"/>
    </row>
    <row r="231" spans="1:7" x14ac:dyDescent="0.2">
      <c r="A231" s="101"/>
      <c r="B231" s="101"/>
      <c r="C231" s="101"/>
      <c r="D231" s="101"/>
      <c r="E231" s="101"/>
      <c r="F231" s="101"/>
      <c r="G231" s="101"/>
    </row>
    <row r="232" spans="1:7" x14ac:dyDescent="0.2">
      <c r="A232" s="101"/>
      <c r="B232" s="101"/>
      <c r="C232" s="101"/>
      <c r="D232" s="101"/>
      <c r="E232" s="101"/>
      <c r="F232" s="101"/>
      <c r="G232" s="101"/>
    </row>
    <row r="233" spans="1:7" x14ac:dyDescent="0.2">
      <c r="A233" s="101"/>
      <c r="B233" s="101"/>
      <c r="C233" s="101"/>
      <c r="D233" s="101"/>
      <c r="E233" s="101"/>
      <c r="F233" s="101"/>
      <c r="G233" s="101"/>
    </row>
    <row r="234" spans="1:7" x14ac:dyDescent="0.2">
      <c r="A234" s="101"/>
      <c r="B234" s="101"/>
      <c r="C234" s="101"/>
      <c r="D234" s="101"/>
      <c r="E234" s="101"/>
      <c r="F234" s="101"/>
      <c r="G234" s="101"/>
    </row>
    <row r="235" spans="1:7" x14ac:dyDescent="0.2">
      <c r="A235" s="101"/>
      <c r="B235" s="101"/>
      <c r="C235" s="101"/>
      <c r="D235" s="101"/>
      <c r="E235" s="101"/>
      <c r="F235" s="101"/>
      <c r="G235" s="101"/>
    </row>
    <row r="236" spans="1:7" x14ac:dyDescent="0.2">
      <c r="A236" s="101"/>
      <c r="B236" s="101"/>
      <c r="C236" s="101"/>
      <c r="D236" s="101"/>
      <c r="E236" s="101"/>
      <c r="F236" s="101"/>
      <c r="G236" s="101"/>
    </row>
    <row r="237" spans="1:7" x14ac:dyDescent="0.2">
      <c r="A237" s="101"/>
      <c r="B237" s="101"/>
      <c r="C237" s="101"/>
      <c r="D237" s="101"/>
      <c r="E237" s="101"/>
      <c r="F237" s="101"/>
      <c r="G237" s="101"/>
    </row>
    <row r="238" spans="1:7" x14ac:dyDescent="0.2">
      <c r="A238" s="101"/>
      <c r="B238" s="101"/>
      <c r="C238" s="101"/>
      <c r="D238" s="101"/>
      <c r="E238" s="101"/>
      <c r="F238" s="101"/>
      <c r="G238" s="101"/>
    </row>
    <row r="239" spans="1:7" x14ac:dyDescent="0.2">
      <c r="A239" s="101"/>
      <c r="B239" s="101"/>
      <c r="C239" s="101"/>
      <c r="D239" s="101"/>
      <c r="E239" s="101"/>
      <c r="F239" s="101"/>
      <c r="G239" s="101"/>
    </row>
    <row r="240" spans="1:7" x14ac:dyDescent="0.2">
      <c r="A240" s="101"/>
      <c r="B240" s="101"/>
      <c r="C240" s="101"/>
      <c r="D240" s="101"/>
      <c r="E240" s="101"/>
      <c r="F240" s="101"/>
      <c r="G240" s="101"/>
    </row>
    <row r="241" spans="1:7" x14ac:dyDescent="0.2">
      <c r="A241" s="101"/>
      <c r="B241" s="101"/>
      <c r="C241" s="101"/>
      <c r="D241" s="101"/>
      <c r="E241" s="101"/>
      <c r="F241" s="101"/>
      <c r="G241" s="101"/>
    </row>
    <row r="242" spans="1:7" x14ac:dyDescent="0.2">
      <c r="A242" s="101"/>
      <c r="B242" s="101"/>
      <c r="C242" s="101"/>
      <c r="D242" s="101"/>
      <c r="E242" s="101"/>
      <c r="F242" s="101"/>
      <c r="G242" s="101"/>
    </row>
    <row r="243" spans="1:7" x14ac:dyDescent="0.2">
      <c r="A243" s="101"/>
      <c r="B243" s="101"/>
      <c r="C243" s="101"/>
      <c r="D243" s="101"/>
      <c r="E243" s="101"/>
      <c r="F243" s="101"/>
      <c r="G243" s="101"/>
    </row>
    <row r="244" spans="1:7" x14ac:dyDescent="0.2">
      <c r="A244" s="101"/>
      <c r="B244" s="101"/>
      <c r="C244" s="101"/>
      <c r="D244" s="101"/>
      <c r="E244" s="101"/>
      <c r="F244" s="101"/>
      <c r="G244" s="101"/>
    </row>
    <row r="245" spans="1:7" x14ac:dyDescent="0.2">
      <c r="A245" s="101"/>
      <c r="B245" s="101"/>
      <c r="C245" s="101"/>
      <c r="D245" s="101"/>
      <c r="E245" s="101"/>
      <c r="F245" s="101"/>
      <c r="G245" s="101"/>
    </row>
    <row r="246" spans="1:7" x14ac:dyDescent="0.2">
      <c r="A246" s="101"/>
      <c r="B246" s="101"/>
      <c r="C246" s="101"/>
      <c r="D246" s="101"/>
      <c r="E246" s="101"/>
      <c r="F246" s="101"/>
      <c r="G246" s="101"/>
    </row>
    <row r="247" spans="1:7" x14ac:dyDescent="0.2">
      <c r="A247" s="101"/>
      <c r="B247" s="101"/>
      <c r="C247" s="101"/>
      <c r="D247" s="101"/>
      <c r="E247" s="101"/>
      <c r="F247" s="101"/>
      <c r="G247" s="101"/>
    </row>
    <row r="248" spans="1:7" x14ac:dyDescent="0.2">
      <c r="A248" s="101"/>
      <c r="B248" s="101"/>
      <c r="C248" s="101"/>
      <c r="D248" s="101"/>
      <c r="E248" s="101"/>
      <c r="F248" s="101"/>
      <c r="G248" s="101"/>
    </row>
    <row r="249" spans="1:7" x14ac:dyDescent="0.2">
      <c r="A249" s="101"/>
      <c r="B249" s="101"/>
      <c r="C249" s="101"/>
      <c r="D249" s="101"/>
      <c r="E249" s="101"/>
      <c r="F249" s="101"/>
      <c r="G249" s="101"/>
    </row>
    <row r="250" spans="1:7" x14ac:dyDescent="0.2">
      <c r="A250" s="101"/>
      <c r="B250" s="101"/>
      <c r="C250" s="101"/>
      <c r="D250" s="101"/>
      <c r="E250" s="101"/>
      <c r="F250" s="101"/>
      <c r="G250" s="101"/>
    </row>
    <row r="251" spans="1:7" x14ac:dyDescent="0.2">
      <c r="A251" s="101"/>
      <c r="B251" s="101"/>
      <c r="C251" s="101"/>
      <c r="D251" s="101"/>
      <c r="E251" s="101"/>
      <c r="F251" s="101"/>
      <c r="G251" s="101"/>
    </row>
    <row r="252" spans="1:7" x14ac:dyDescent="0.2">
      <c r="A252" s="101"/>
      <c r="B252" s="101"/>
      <c r="C252" s="101"/>
      <c r="D252" s="101"/>
      <c r="E252" s="101"/>
      <c r="F252" s="101"/>
      <c r="G252" s="101"/>
    </row>
    <row r="253" spans="1:7" x14ac:dyDescent="0.2">
      <c r="A253" s="101"/>
      <c r="B253" s="101"/>
      <c r="C253" s="101"/>
      <c r="D253" s="101"/>
      <c r="E253" s="101"/>
      <c r="F253" s="101"/>
      <c r="G253" s="101"/>
    </row>
    <row r="254" spans="1:7" x14ac:dyDescent="0.2">
      <c r="A254" s="101"/>
      <c r="B254" s="101"/>
      <c r="C254" s="101"/>
      <c r="D254" s="101"/>
      <c r="E254" s="101"/>
      <c r="F254" s="101"/>
      <c r="G254" s="101"/>
    </row>
    <row r="255" spans="1:7" x14ac:dyDescent="0.2">
      <c r="A255" s="101"/>
      <c r="B255" s="101"/>
      <c r="C255" s="101"/>
      <c r="D255" s="101"/>
      <c r="E255" s="101"/>
      <c r="F255" s="101"/>
      <c r="G255" s="101"/>
    </row>
    <row r="256" spans="1:7" x14ac:dyDescent="0.2">
      <c r="A256" s="101"/>
      <c r="B256" s="101"/>
      <c r="C256" s="101"/>
      <c r="D256" s="101"/>
      <c r="E256" s="101"/>
      <c r="F256" s="101"/>
      <c r="G256" s="101"/>
    </row>
    <row r="257" spans="1:7" x14ac:dyDescent="0.2">
      <c r="A257" s="101"/>
      <c r="B257" s="101"/>
      <c r="C257" s="101"/>
      <c r="D257" s="101"/>
      <c r="E257" s="101"/>
      <c r="F257" s="101"/>
      <c r="G257" s="101"/>
    </row>
    <row r="258" spans="1:7" x14ac:dyDescent="0.2">
      <c r="A258" s="101"/>
      <c r="B258" s="101"/>
      <c r="C258" s="101"/>
      <c r="D258" s="101"/>
      <c r="E258" s="101"/>
      <c r="F258" s="101"/>
      <c r="G258" s="101"/>
    </row>
    <row r="259" spans="1:7" x14ac:dyDescent="0.2">
      <c r="A259" s="101"/>
      <c r="B259" s="101"/>
      <c r="C259" s="101"/>
      <c r="D259" s="101"/>
      <c r="E259" s="101"/>
      <c r="F259" s="101"/>
      <c r="G259" s="101"/>
    </row>
    <row r="260" spans="1:7" x14ac:dyDescent="0.2">
      <c r="A260" s="101"/>
      <c r="B260" s="101"/>
      <c r="C260" s="101"/>
      <c r="D260" s="101"/>
      <c r="E260" s="101"/>
      <c r="F260" s="101"/>
      <c r="G260" s="101"/>
    </row>
    <row r="261" spans="1:7" x14ac:dyDescent="0.2">
      <c r="A261" s="101"/>
      <c r="B261" s="101"/>
      <c r="C261" s="101"/>
      <c r="D261" s="101"/>
      <c r="E261" s="101"/>
      <c r="F261" s="101"/>
      <c r="G261" s="101"/>
    </row>
    <row r="262" spans="1:7" x14ac:dyDescent="0.2">
      <c r="A262" s="101"/>
      <c r="B262" s="101"/>
      <c r="C262" s="101"/>
      <c r="D262" s="101"/>
      <c r="E262" s="101"/>
      <c r="F262" s="101"/>
      <c r="G262" s="101"/>
    </row>
    <row r="263" spans="1:7" x14ac:dyDescent="0.2">
      <c r="A263" s="101"/>
      <c r="B263" s="101"/>
      <c r="C263" s="101"/>
      <c r="D263" s="101"/>
      <c r="E263" s="101"/>
      <c r="F263" s="101"/>
      <c r="G263" s="101"/>
    </row>
    <row r="264" spans="1:7" x14ac:dyDescent="0.2">
      <c r="A264" s="101"/>
      <c r="B264" s="101"/>
      <c r="C264" s="101"/>
      <c r="D264" s="101"/>
      <c r="E264" s="101"/>
      <c r="F264" s="101"/>
      <c r="G264" s="101"/>
    </row>
    <row r="265" spans="1:7" x14ac:dyDescent="0.2">
      <c r="A265" s="101"/>
      <c r="B265" s="101"/>
      <c r="C265" s="101"/>
      <c r="D265" s="101"/>
      <c r="E265" s="101"/>
      <c r="F265" s="101"/>
      <c r="G265" s="101"/>
    </row>
    <row r="266" spans="1:7" x14ac:dyDescent="0.2">
      <c r="A266" s="101"/>
      <c r="B266" s="101"/>
      <c r="C266" s="101"/>
      <c r="D266" s="101"/>
      <c r="E266" s="101"/>
      <c r="F266" s="101"/>
      <c r="G266" s="101"/>
    </row>
    <row r="267" spans="1:7" x14ac:dyDescent="0.2">
      <c r="A267" s="101"/>
      <c r="B267" s="101"/>
      <c r="C267" s="101"/>
      <c r="D267" s="101"/>
      <c r="E267" s="101"/>
      <c r="F267" s="101"/>
      <c r="G267" s="101"/>
    </row>
  </sheetData>
  <mergeCells count="33">
    <mergeCell ref="A171:E171"/>
    <mergeCell ref="A172:E172"/>
    <mergeCell ref="A173:E173"/>
    <mergeCell ref="B145:B146"/>
    <mergeCell ref="C145:C146"/>
    <mergeCell ref="A168:E168"/>
    <mergeCell ref="A169:E169"/>
    <mergeCell ref="A170:E170"/>
    <mergeCell ref="B102:B103"/>
    <mergeCell ref="C102:C103"/>
    <mergeCell ref="B129:B130"/>
    <mergeCell ref="C129:C130"/>
    <mergeCell ref="B137:B138"/>
    <mergeCell ref="C137:C138"/>
    <mergeCell ref="B76:C76"/>
    <mergeCell ref="D76:E76"/>
    <mergeCell ref="B84:C84"/>
    <mergeCell ref="D84:E84"/>
    <mergeCell ref="B92:C92"/>
    <mergeCell ref="D92:E92"/>
    <mergeCell ref="A1:E1"/>
    <mergeCell ref="A2:E2"/>
    <mergeCell ref="A20:E20"/>
    <mergeCell ref="B25:C25"/>
    <mergeCell ref="D25:E25"/>
    <mergeCell ref="B68:C68"/>
    <mergeCell ref="D68:E68"/>
    <mergeCell ref="B36:C36"/>
    <mergeCell ref="D36:E36"/>
    <mergeCell ref="B46:C46"/>
    <mergeCell ref="D46:E46"/>
    <mergeCell ref="B57:C57"/>
    <mergeCell ref="D57:E57"/>
  </mergeCells>
  <pageMargins left="0.7" right="0.7" top="0.75" bottom="0.75" header="0.3" footer="0.3"/>
  <pageSetup paperSize="9" scale="67" orientation="portrait" r:id="rId1"/>
  <rowBreaks count="2" manualBreakCount="2">
    <brk id="74" max="6" man="1"/>
    <brk id="155"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090b57c-2e4d-4ed9-b313-510fc704fe75"/>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2022-04-28T10:51:53Z</cp:lastPrinted>
  <dcterms:created xsi:type="dcterms:W3CDTF">2008-10-17T11:51:54Z</dcterms:created>
  <dcterms:modified xsi:type="dcterms:W3CDTF">2022-04-28T10:51:56Z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