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21660" windowHeight="514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<sst xmlns="http://schemas.openxmlformats.org/spreadsheetml/2006/main" count="260" uniqueCount="237">
  <si>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</si>
  <si>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</si>
  <si>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</si>
  <si>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</si>
  <si>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</si>
  <si>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</si>
  <si>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</si>
  <si>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</si>
  <si>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</si>
  <si>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</si>
  <si>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</si>
  <si>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</si>
  <si>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</si>
  <si>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</si>
  <si>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</si>
  <si>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</si>
  <si>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</si>
  <si>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</si>
  <si>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</si>
  <si>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</si>
  <si>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</si>
  <si>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</si>
  <si>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</si>
  <si>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</si>
  <si>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</si>
  <si>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</si>
  <si>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</si>
  <si>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</si>
  <si>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</si>
  <si>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</si>
  <si>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</si>
  <si>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</si>
  <si>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</si>
  <si>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</si>
  <si>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</si>
  <si>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</si>
  <si>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</si>
  <si>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</si>
  <si>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</si>
  <si>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</si>
  <si>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</si>
  <si>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</si>
  <si>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</si>
  <si>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</si>
  <si>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</si>
  <si>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</si>
  <si>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</si>
  <si>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</si>
  <si>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</si>
  <si>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</si>
  <si>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</si>
  <si>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</si>
  <si>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</si>
  <si>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</si>
  <si>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</si>
  <si>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</si>
  <si>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</si>
  <si>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</si>
  <si>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</si>
  <si>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</si>
  <si>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</si>
  <si>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</si>
  <si>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</si>
  <si>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</si>
  <si>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</si>
  <si>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</si>
  <si>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</si>
  <si>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</si>
  <si>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</si>
  <si>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</si>
  <si>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</si>
  <si>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</si>
  <si>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</si>
  <si>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</si>
  <si>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</si>
  <si>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</si>
  <si>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</si>
  <si>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</si>
  <si>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</si>
  <si>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</si>
  <si>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</si>
  <si>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</si>
  <si>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</si>
  <si>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</si>
  <si>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</si>
  <si>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</si>
  <si>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</si>
  <si>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</si>
  <si>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</si>
  <si>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</si>
  <si>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</si>
  <si>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</si>
  <si>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</si>
  <si>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</si>
  <si>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</si>
  <si>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</si>
  <si>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</si>
  <si>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</si>
  <si>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</si>
  <si>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</si>
  <si>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</si>
  <si>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</si>
  <si>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</si>
  <si>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</si>
  <si>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</si>
  <si>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</si>
  <si>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</si>
  <si>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</si>
  <si>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</si>
  <si>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</si>
  <si>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</si>
  <si>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</si>
  <si>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</si>
  <si>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</si>
  <si>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</si>
  <si>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</si>
  <si>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</si>
  <si>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</si>
  <si>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</si>
  <si>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</si>
  <si>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</si>
  <si>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</si>
  <si>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</si>
  <si>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</si>
  <si>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</si>
  <si>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</si>
  <si>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</si>
  <si>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</si>
  <si>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</si>
  <si>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</si>
  <si>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</si>
  <si>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</si>
  <si>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</si>
  <si>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</si>
  <si>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</si>
  <si>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</si>
  <si>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</si>
  <si>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</si>
  <si>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</si>
  <si>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</si>
  <si>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</si>
  <si>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</si>
  <si>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</si>
  <si>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</si>
  <si>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</si>
  <si>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</si>
  <si>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</si>
  <si>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</si>
  <si>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</si>
  <si>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</si>
  <si>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</si>
  <si>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</si>
  <si>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</si>
  <si>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</si>
  <si>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</si>
  <si>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</si>
  <si>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</si>
  <si>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</si>
  <si>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</si>
  <si>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</si>
  <si>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</si>
  <si>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</si>
  <si>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</si>
  <si>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</si>
  <si>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</si>
  <si>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</si>
  <si>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</si>
  <si>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</si>
  <si>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</si>
  <si>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</si>
  <si>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</si>
  <si>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</si>
  <si>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</si>
  <si>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</si>
  <si>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</si>
  <si>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</si>
  <si>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</si>
  <si>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</si>
  <si>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</si>
  <si>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</si>
  <si>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</si>
  <si>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</si>
  <si>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</si>
  <si>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</si>
  <si>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</si>
  <si>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</si>
  <si>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</si>
  <si>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</si>
  <si>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</si>
  <si>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</si>
  <si>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</si>
  <si>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</si>
  <si>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</si>
  <si>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</si>
  <si>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</si>
  <si>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</si>
  <si>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</si>
  <si>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</si>
  <si>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</si>
  <si>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</si>
  <si>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</si>
  <si>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</si>
  <si>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</si>
  <si>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</si>
  <si>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</si>
  <si>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</si>
  <si>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</si>
  <si>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</si>
  <si>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</si>
  <si>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</si>
  <si>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</si>
  <si>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</si>
  <si>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</si>
  <si>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</si>
  <si>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</si>
  <si>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</si>
  <si>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</si>
  <si>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</si>
  <si>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</si>
  <si>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</si>
  <si>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</si>
  <si>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</si>
  <si>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vesna.lalos@poba.hr ; zeljka.artner-pavkovic@poba.hr</t>
  </si>
  <si>
    <t>Kumulativ 01.01.2012.-31.12.2012.</t>
  </si>
  <si>
    <t>Tromjesečje 01.10.2012.-31.12.2012.</t>
  </si>
  <si>
    <t>Tekuće razdoblje 01.01.2012.-31.12.2012.</t>
  </si>
  <si>
    <t>01.01.2013.</t>
  </si>
  <si>
    <t>31.12.2013.</t>
  </si>
  <si>
    <t>072 655 117 i 072 655 259</t>
  </si>
  <si>
    <t>072 655 222</t>
  </si>
  <si>
    <t>Prethodno razdoblje 31.12.2012.</t>
  </si>
  <si>
    <t>Tekuće razdoblje 31.12.2013.</t>
  </si>
  <si>
    <t>Kumulativ 01.01.2013.-31.12.2013.</t>
  </si>
  <si>
    <t>Tromjesečje 01.10.2013.-31.12.2013.</t>
  </si>
  <si>
    <t>Tekuće razdoblje 01.01.2013.-31.12.2013.</t>
  </si>
  <si>
    <t>Bilješke uz financijske izvještaje prezentirane su u nekonsolidiranom nerevidiranom izvještaju poslovodstva o stanju društva za 2013. godinu i za četvrto tromjesečje 2013. godine.</t>
  </si>
  <si>
    <t>Sanda Fuček-Šanjić,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</si>
</sst>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2" xfId="58" applyFont="1" applyBorder="1" applyProtection="1">
      <alignment vertical="top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4" xfId="58" applyFont="1" applyBorder="1" applyProtection="1">
      <alignment vertical="top"/>
      <protection hidden="1"/>
    </xf>
    <xf numFmtId="0" fontId="8" fillId="0" borderId="24" xfId="58" applyFont="1" applyBorder="1">
      <alignment vertical="top"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Protection="1">
      <alignment vertical="top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0" fontId="8" fillId="0" borderId="27" xfId="58" applyFont="1" applyFill="1" applyBorder="1" applyAlignment="1" applyProtection="1">
      <alignment horizontal="center" vertical="top"/>
      <protection hidden="1"/>
    </xf>
    <xf numFmtId="0" fontId="8" fillId="0" borderId="27" xfId="58" applyFont="1" applyFill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29" xfId="58" applyFont="1" applyBorder="1" applyAlignment="1" applyProtection="1">
      <alignment horizontal="right" wrapText="1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29" xfId="58" applyFont="1" applyBorder="1" applyAlignment="1" applyProtection="1">
      <alignment horizontal="right"/>
      <protection hidden="1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0" fontId="3" fillId="0" borderId="32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8" fillId="0" borderId="33" xfId="58" applyFont="1" applyBorder="1" applyAlignment="1" applyProtection="1">
      <alignment horizontal="center" vertical="top"/>
      <protection hidden="1"/>
    </xf>
    <xf numFmtId="0" fontId="8" fillId="0" borderId="33" xfId="58" applyFont="1" applyBorder="1" applyAlignment="1">
      <alignment horizontal="center"/>
      <protection/>
    </xf>
    <xf numFmtId="0" fontId="8" fillId="0" borderId="34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1" xfId="58" applyFont="1" applyFill="1" applyBorder="1" applyAlignment="1">
      <alignment/>
      <protection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7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1" xfId="58" applyFont="1" applyBorder="1" applyAlignment="1">
      <alignment horizontal="left"/>
      <protection/>
    </xf>
    <xf numFmtId="0" fontId="8" fillId="0" borderId="32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8" fillId="0" borderId="21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1" xfId="58" applyFont="1" applyBorder="1" applyAlignment="1">
      <alignment horizontal="left" vertical="center"/>
      <protection/>
    </xf>
    <xf numFmtId="0" fontId="8" fillId="0" borderId="32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29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29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8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right" wrapText="1"/>
    </xf>
    <xf numFmtId="0" fontId="0" fillId="0" borderId="32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8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33" customWidth="1"/>
    <col min="2" max="2" width="14.140625" style="133" customWidth="1"/>
    <col min="3" max="3" width="9.140625" style="133" customWidth="1"/>
    <col min="4" max="4" width="11.140625" style="133" customWidth="1"/>
    <col min="5" max="5" width="14.00390625" style="133" customWidth="1"/>
    <col min="6" max="6" width="8.421875" style="133" customWidth="1"/>
    <col min="7" max="7" width="12.57421875" style="133" customWidth="1"/>
    <col min="8" max="8" width="15.140625" style="133" customWidth="1"/>
    <col min="9" max="9" width="22.28125" style="133" customWidth="1"/>
    <col min="10" max="16384" width="9.140625" style="11" customWidth="1"/>
  </cols>
  <sheetData>
    <row r="1" spans="1:9" ht="15.75">
      <c r="A1" s="166" t="s">
        <v>196</v>
      </c>
      <c r="B1" s="167"/>
      <c r="C1" s="72"/>
      <c r="D1" s="72"/>
      <c r="E1" s="72"/>
      <c r="F1" s="72"/>
      <c r="G1" s="72"/>
      <c r="H1" s="72"/>
      <c r="I1" s="73"/>
    </row>
    <row r="2" spans="1:9" ht="12.75" customHeight="1">
      <c r="A2" s="196" t="s">
        <v>177</v>
      </c>
      <c r="B2" s="197"/>
      <c r="C2" s="197"/>
      <c r="D2" s="198"/>
      <c r="E2" s="25" t="s">
        <v>226</v>
      </c>
      <c r="F2" s="74"/>
      <c r="G2" s="12" t="s">
        <v>69</v>
      </c>
      <c r="H2" s="25" t="s">
        <v>227</v>
      </c>
      <c r="I2" s="44"/>
    </row>
    <row r="3" spans="1:9" ht="12.75">
      <c r="A3" s="45"/>
      <c r="B3" s="13"/>
      <c r="C3" s="13"/>
      <c r="D3" s="13"/>
      <c r="E3" s="14"/>
      <c r="F3" s="14"/>
      <c r="G3" s="13"/>
      <c r="H3" s="13"/>
      <c r="I3" s="75"/>
    </row>
    <row r="4" spans="1:9" ht="14.25" customHeight="1">
      <c r="A4" s="199" t="s">
        <v>197</v>
      </c>
      <c r="B4" s="200"/>
      <c r="C4" s="200"/>
      <c r="D4" s="200"/>
      <c r="E4" s="200"/>
      <c r="F4" s="200"/>
      <c r="G4" s="200"/>
      <c r="H4" s="200"/>
      <c r="I4" s="201"/>
    </row>
    <row r="5" spans="1:9" ht="12.75">
      <c r="A5" s="76"/>
      <c r="B5" s="48"/>
      <c r="C5" s="48"/>
      <c r="D5" s="48"/>
      <c r="E5" s="15"/>
      <c r="F5" s="46"/>
      <c r="G5" s="16"/>
      <c r="H5" s="17"/>
      <c r="I5" s="77"/>
    </row>
    <row r="6" spans="1:9" ht="12.75">
      <c r="A6" s="141" t="s">
        <v>154</v>
      </c>
      <c r="B6" s="142"/>
      <c r="C6" s="194" t="s">
        <v>210</v>
      </c>
      <c r="D6" s="195"/>
      <c r="E6" s="202"/>
      <c r="F6" s="202"/>
      <c r="G6" s="202"/>
      <c r="H6" s="202"/>
      <c r="I6" s="78"/>
    </row>
    <row r="7" spans="1:9" ht="12.75">
      <c r="A7" s="79"/>
      <c r="B7" s="80"/>
      <c r="C7" s="19"/>
      <c r="D7" s="19"/>
      <c r="E7" s="202"/>
      <c r="F7" s="202"/>
      <c r="G7" s="202"/>
      <c r="H7" s="202"/>
      <c r="I7" s="78"/>
    </row>
    <row r="8" spans="1:9" ht="12.75" customHeight="1">
      <c r="A8" s="203" t="s">
        <v>6</v>
      </c>
      <c r="B8" s="204"/>
      <c r="C8" s="194" t="s">
        <v>211</v>
      </c>
      <c r="D8" s="195"/>
      <c r="E8" s="202"/>
      <c r="F8" s="202"/>
      <c r="G8" s="202"/>
      <c r="H8" s="202"/>
      <c r="I8" s="81"/>
    </row>
    <row r="9" spans="1:9" ht="12.75">
      <c r="A9" s="82"/>
      <c r="B9" s="83"/>
      <c r="C9" s="84"/>
      <c r="D9" s="19"/>
      <c r="E9" s="19"/>
      <c r="F9" s="19"/>
      <c r="G9" s="19"/>
      <c r="H9" s="19"/>
      <c r="I9" s="81"/>
    </row>
    <row r="10" spans="1:9" ht="12.75" customHeight="1">
      <c r="A10" s="136" t="s">
        <v>68</v>
      </c>
      <c r="B10" s="192"/>
      <c r="C10" s="194" t="s">
        <v>212</v>
      </c>
      <c r="D10" s="195"/>
      <c r="E10" s="19"/>
      <c r="F10" s="19"/>
      <c r="G10" s="19"/>
      <c r="H10" s="19"/>
      <c r="I10" s="81"/>
    </row>
    <row r="11" spans="1:9" ht="12.75">
      <c r="A11" s="193"/>
      <c r="B11" s="192"/>
      <c r="C11" s="19"/>
      <c r="D11" s="19"/>
      <c r="E11" s="19"/>
      <c r="F11" s="19"/>
      <c r="G11" s="19"/>
      <c r="H11" s="19"/>
      <c r="I11" s="81"/>
    </row>
    <row r="12" spans="1:9" ht="12.75">
      <c r="A12" s="141" t="s">
        <v>7</v>
      </c>
      <c r="B12" s="142"/>
      <c r="C12" s="174" t="s">
        <v>213</v>
      </c>
      <c r="D12" s="188"/>
      <c r="E12" s="188"/>
      <c r="F12" s="188"/>
      <c r="G12" s="188"/>
      <c r="H12" s="188"/>
      <c r="I12" s="189"/>
    </row>
    <row r="13" spans="1:9" ht="12.75">
      <c r="A13" s="79"/>
      <c r="B13" s="80"/>
      <c r="C13" s="85"/>
      <c r="D13" s="19"/>
      <c r="E13" s="19"/>
      <c r="F13" s="19"/>
      <c r="G13" s="19"/>
      <c r="H13" s="19"/>
      <c r="I13" s="81"/>
    </row>
    <row r="14" spans="1:9" ht="12.75">
      <c r="A14" s="141" t="s">
        <v>28</v>
      </c>
      <c r="B14" s="142"/>
      <c r="C14" s="190">
        <v>48000</v>
      </c>
      <c r="D14" s="191"/>
      <c r="E14" s="19"/>
      <c r="F14" s="174" t="s">
        <v>214</v>
      </c>
      <c r="G14" s="188"/>
      <c r="H14" s="188"/>
      <c r="I14" s="189"/>
    </row>
    <row r="15" spans="1:9" ht="12.75">
      <c r="A15" s="79"/>
      <c r="B15" s="80"/>
      <c r="C15" s="19"/>
      <c r="D15" s="19"/>
      <c r="E15" s="19"/>
      <c r="F15" s="19"/>
      <c r="G15" s="19"/>
      <c r="H15" s="19"/>
      <c r="I15" s="81"/>
    </row>
    <row r="16" spans="1:9" ht="12.75">
      <c r="A16" s="141" t="s">
        <v>29</v>
      </c>
      <c r="B16" s="142"/>
      <c r="C16" s="174" t="s">
        <v>215</v>
      </c>
      <c r="D16" s="188"/>
      <c r="E16" s="188"/>
      <c r="F16" s="188"/>
      <c r="G16" s="188"/>
      <c r="H16" s="188"/>
      <c r="I16" s="189"/>
    </row>
    <row r="17" spans="1:9" ht="12.75">
      <c r="A17" s="79"/>
      <c r="B17" s="80"/>
      <c r="C17" s="19"/>
      <c r="D17" s="19"/>
      <c r="E17" s="19"/>
      <c r="F17" s="19"/>
      <c r="G17" s="19"/>
      <c r="H17" s="19"/>
      <c r="I17" s="81"/>
    </row>
    <row r="18" spans="1:9" ht="12.75">
      <c r="A18" s="141" t="s">
        <v>30</v>
      </c>
      <c r="B18" s="142"/>
      <c r="C18" s="183" t="s">
        <v>216</v>
      </c>
      <c r="D18" s="184"/>
      <c r="E18" s="184"/>
      <c r="F18" s="184"/>
      <c r="G18" s="184"/>
      <c r="H18" s="184"/>
      <c r="I18" s="185"/>
    </row>
    <row r="19" spans="1:9" ht="12.75">
      <c r="A19" s="79"/>
      <c r="B19" s="80"/>
      <c r="C19" s="85"/>
      <c r="D19" s="19"/>
      <c r="E19" s="19"/>
      <c r="F19" s="19"/>
      <c r="G19" s="19"/>
      <c r="H19" s="19"/>
      <c r="I19" s="81"/>
    </row>
    <row r="20" spans="1:9" ht="12.75">
      <c r="A20" s="141" t="s">
        <v>31</v>
      </c>
      <c r="B20" s="142"/>
      <c r="C20" s="183" t="s">
        <v>217</v>
      </c>
      <c r="D20" s="184"/>
      <c r="E20" s="184"/>
      <c r="F20" s="184"/>
      <c r="G20" s="184"/>
      <c r="H20" s="184"/>
      <c r="I20" s="185"/>
    </row>
    <row r="21" spans="1:9" ht="12.75">
      <c r="A21" s="79"/>
      <c r="B21" s="80"/>
      <c r="C21" s="85"/>
      <c r="D21" s="19"/>
      <c r="E21" s="19"/>
      <c r="F21" s="19"/>
      <c r="G21" s="19"/>
      <c r="H21" s="19"/>
      <c r="I21" s="81"/>
    </row>
    <row r="22" spans="1:9" ht="12.75">
      <c r="A22" s="141" t="s">
        <v>8</v>
      </c>
      <c r="B22" s="142"/>
      <c r="C22" s="52">
        <v>201</v>
      </c>
      <c r="D22" s="174" t="s">
        <v>214</v>
      </c>
      <c r="E22" s="175"/>
      <c r="F22" s="176"/>
      <c r="G22" s="186"/>
      <c r="H22" s="187"/>
      <c r="I22" s="47"/>
    </row>
    <row r="23" spans="1:9" ht="12.75">
      <c r="A23" s="79"/>
      <c r="B23" s="80"/>
      <c r="C23" s="19"/>
      <c r="D23" s="19"/>
      <c r="E23" s="19"/>
      <c r="F23" s="19"/>
      <c r="G23" s="19"/>
      <c r="H23" s="19"/>
      <c r="I23" s="81"/>
    </row>
    <row r="24" spans="1:9" ht="12.75">
      <c r="A24" s="141" t="s">
        <v>9</v>
      </c>
      <c r="B24" s="142"/>
      <c r="C24" s="52">
        <v>6</v>
      </c>
      <c r="D24" s="174" t="s">
        <v>218</v>
      </c>
      <c r="E24" s="175"/>
      <c r="F24" s="175"/>
      <c r="G24" s="176"/>
      <c r="H24" s="86" t="s">
        <v>10</v>
      </c>
      <c r="I24" s="70">
        <v>282</v>
      </c>
    </row>
    <row r="25" spans="1:9" ht="12.75">
      <c r="A25" s="79"/>
      <c r="B25" s="80"/>
      <c r="C25" s="19"/>
      <c r="D25" s="19"/>
      <c r="E25" s="19"/>
      <c r="F25" s="19"/>
      <c r="G25" s="80"/>
      <c r="H25" s="80" t="s">
        <v>206</v>
      </c>
      <c r="I25" s="87"/>
    </row>
    <row r="26" spans="1:9" ht="12.75">
      <c r="A26" s="141" t="s">
        <v>33</v>
      </c>
      <c r="B26" s="142"/>
      <c r="C26" s="53" t="s">
        <v>219</v>
      </c>
      <c r="D26" s="20"/>
      <c r="E26" s="88"/>
      <c r="F26" s="54"/>
      <c r="G26" s="177" t="s">
        <v>32</v>
      </c>
      <c r="H26" s="142"/>
      <c r="I26" s="55" t="s">
        <v>220</v>
      </c>
    </row>
    <row r="27" spans="1:9" ht="12.75">
      <c r="A27" s="79"/>
      <c r="B27" s="80"/>
      <c r="C27" s="19"/>
      <c r="D27" s="48"/>
      <c r="E27" s="48"/>
      <c r="F27" s="48"/>
      <c r="G27" s="48"/>
      <c r="H27" s="19"/>
      <c r="I27" s="89"/>
    </row>
    <row r="28" spans="1:9" ht="12.75">
      <c r="A28" s="178" t="s">
        <v>11</v>
      </c>
      <c r="B28" s="179"/>
      <c r="C28" s="180"/>
      <c r="D28" s="180"/>
      <c r="E28" s="179" t="s">
        <v>12</v>
      </c>
      <c r="F28" s="181"/>
      <c r="G28" s="181"/>
      <c r="H28" s="180" t="s">
        <v>13</v>
      </c>
      <c r="I28" s="182"/>
    </row>
    <row r="29" spans="1:9" ht="12.75">
      <c r="A29" s="90"/>
      <c r="B29" s="91"/>
      <c r="C29" s="91"/>
      <c r="D29" s="92"/>
      <c r="E29" s="19"/>
      <c r="F29" s="19"/>
      <c r="G29" s="19"/>
      <c r="H29" s="93"/>
      <c r="I29" s="89"/>
    </row>
    <row r="30" spans="1:9" ht="12.75">
      <c r="A30" s="170"/>
      <c r="B30" s="156"/>
      <c r="C30" s="156"/>
      <c r="D30" s="171"/>
      <c r="E30" s="164"/>
      <c r="F30" s="156"/>
      <c r="G30" s="156"/>
      <c r="H30" s="153"/>
      <c r="I30" s="165"/>
    </row>
    <row r="31" spans="1:9" ht="12.75">
      <c r="A31" s="94"/>
      <c r="B31" s="95"/>
      <c r="C31" s="96"/>
      <c r="D31" s="172"/>
      <c r="E31" s="172"/>
      <c r="F31" s="172"/>
      <c r="G31" s="173"/>
      <c r="H31" s="92"/>
      <c r="I31" s="99"/>
    </row>
    <row r="32" spans="1:9" ht="12.75">
      <c r="A32" s="170"/>
      <c r="B32" s="156"/>
      <c r="C32" s="156"/>
      <c r="D32" s="171"/>
      <c r="E32" s="164"/>
      <c r="F32" s="156"/>
      <c r="G32" s="156"/>
      <c r="H32" s="153"/>
      <c r="I32" s="165"/>
    </row>
    <row r="33" spans="1:9" ht="12.75">
      <c r="A33" s="94"/>
      <c r="B33" s="95"/>
      <c r="C33" s="96"/>
      <c r="D33" s="97"/>
      <c r="E33" s="97"/>
      <c r="F33" s="97"/>
      <c r="G33" s="98"/>
      <c r="H33" s="92"/>
      <c r="I33" s="100"/>
    </row>
    <row r="34" spans="1:9" ht="12.75">
      <c r="A34" s="170"/>
      <c r="B34" s="156"/>
      <c r="C34" s="156"/>
      <c r="D34" s="171"/>
      <c r="E34" s="164"/>
      <c r="F34" s="156"/>
      <c r="G34" s="156"/>
      <c r="H34" s="153"/>
      <c r="I34" s="165"/>
    </row>
    <row r="35" spans="1:9" ht="12.75">
      <c r="A35" s="94"/>
      <c r="B35" s="95"/>
      <c r="C35" s="96"/>
      <c r="D35" s="97"/>
      <c r="E35" s="97"/>
      <c r="F35" s="97"/>
      <c r="G35" s="98"/>
      <c r="H35" s="92"/>
      <c r="I35" s="100"/>
    </row>
    <row r="36" spans="1:9" ht="12.75">
      <c r="A36" s="170"/>
      <c r="B36" s="156"/>
      <c r="C36" s="156"/>
      <c r="D36" s="171"/>
      <c r="E36" s="164"/>
      <c r="F36" s="156"/>
      <c r="G36" s="156"/>
      <c r="H36" s="153"/>
      <c r="I36" s="165"/>
    </row>
    <row r="37" spans="1:9" ht="12.75">
      <c r="A37" s="101"/>
      <c r="B37" s="102"/>
      <c r="C37" s="168"/>
      <c r="D37" s="169"/>
      <c r="E37" s="92"/>
      <c r="F37" s="168"/>
      <c r="G37" s="169"/>
      <c r="H37" s="92"/>
      <c r="I37" s="105"/>
    </row>
    <row r="38" spans="1:9" ht="12.75">
      <c r="A38" s="170"/>
      <c r="B38" s="156"/>
      <c r="C38" s="156"/>
      <c r="D38" s="171"/>
      <c r="E38" s="164"/>
      <c r="F38" s="156"/>
      <c r="G38" s="156"/>
      <c r="H38" s="153"/>
      <c r="I38" s="165"/>
    </row>
    <row r="39" spans="1:9" ht="12.75">
      <c r="A39" s="101"/>
      <c r="B39" s="102"/>
      <c r="C39" s="103"/>
      <c r="D39" s="104"/>
      <c r="E39" s="92"/>
      <c r="F39" s="103"/>
      <c r="G39" s="104"/>
      <c r="H39" s="92"/>
      <c r="I39" s="105"/>
    </row>
    <row r="40" spans="1:9" ht="12.75">
      <c r="A40" s="170"/>
      <c r="B40" s="156"/>
      <c r="C40" s="156"/>
      <c r="D40" s="171"/>
      <c r="E40" s="164"/>
      <c r="F40" s="156"/>
      <c r="G40" s="156"/>
      <c r="H40" s="153"/>
      <c r="I40" s="165"/>
    </row>
    <row r="41" spans="1:9" ht="12.75">
      <c r="A41" s="49"/>
      <c r="B41" s="106"/>
      <c r="C41" s="106"/>
      <c r="D41" s="106"/>
      <c r="E41" s="18"/>
      <c r="F41" s="106"/>
      <c r="G41" s="106"/>
      <c r="H41" s="24"/>
      <c r="I41" s="50"/>
    </row>
    <row r="42" spans="1:9" ht="12.75">
      <c r="A42" s="107"/>
      <c r="B42" s="108"/>
      <c r="C42" s="109"/>
      <c r="D42" s="110"/>
      <c r="E42" s="19"/>
      <c r="F42" s="109"/>
      <c r="G42" s="110"/>
      <c r="H42" s="19"/>
      <c r="I42" s="81"/>
    </row>
    <row r="43" spans="1:9" ht="12.75">
      <c r="A43" s="111"/>
      <c r="B43" s="112"/>
      <c r="C43" s="112"/>
      <c r="D43" s="84"/>
      <c r="E43" s="84"/>
      <c r="F43" s="112"/>
      <c r="G43" s="84"/>
      <c r="H43" s="84"/>
      <c r="I43" s="113"/>
    </row>
    <row r="44" spans="1:9" ht="12.75" customHeight="1">
      <c r="A44" s="136" t="s">
        <v>63</v>
      </c>
      <c r="B44" s="137"/>
      <c r="C44" s="153"/>
      <c r="D44" s="154"/>
      <c r="E44" s="19"/>
      <c r="F44" s="155"/>
      <c r="G44" s="156"/>
      <c r="H44" s="156"/>
      <c r="I44" s="157"/>
    </row>
    <row r="45" spans="1:9" ht="12.75">
      <c r="A45" s="107"/>
      <c r="B45" s="108"/>
      <c r="C45" s="158"/>
      <c r="D45" s="159"/>
      <c r="E45" s="19"/>
      <c r="F45" s="158"/>
      <c r="G45" s="160"/>
      <c r="H45" s="114"/>
      <c r="I45" s="115"/>
    </row>
    <row r="46" spans="1:9" ht="12.75" customHeight="1">
      <c r="A46" s="136" t="s">
        <v>14</v>
      </c>
      <c r="B46" s="137"/>
      <c r="C46" s="161" t="s">
        <v>221</v>
      </c>
      <c r="D46" s="162"/>
      <c r="E46" s="162"/>
      <c r="F46" s="162"/>
      <c r="G46" s="162"/>
      <c r="H46" s="162"/>
      <c r="I46" s="162"/>
    </row>
    <row r="47" spans="1:9" ht="12.75">
      <c r="A47" s="79"/>
      <c r="B47" s="80"/>
      <c r="C47" s="116" t="s">
        <v>172</v>
      </c>
      <c r="D47" s="117"/>
      <c r="E47" s="117"/>
      <c r="F47" s="117"/>
      <c r="G47" s="117"/>
      <c r="H47" s="117"/>
      <c r="I47" s="117"/>
    </row>
    <row r="48" spans="1:9" ht="12.75">
      <c r="A48" s="136" t="s">
        <v>173</v>
      </c>
      <c r="B48" s="137"/>
      <c r="C48" s="163" t="s">
        <v>228</v>
      </c>
      <c r="D48" s="139"/>
      <c r="E48" s="140"/>
      <c r="F48" s="117"/>
      <c r="G48" s="86" t="s">
        <v>174</v>
      </c>
      <c r="H48" s="163" t="s">
        <v>229</v>
      </c>
      <c r="I48" s="140"/>
    </row>
    <row r="49" spans="1:9" ht="12.75">
      <c r="A49" s="79"/>
      <c r="B49" s="80"/>
      <c r="C49" s="116"/>
      <c r="D49" s="117"/>
      <c r="E49" s="117"/>
      <c r="F49" s="117"/>
      <c r="G49" s="117"/>
      <c r="H49" s="117"/>
      <c r="I49" s="117"/>
    </row>
    <row r="50" spans="1:9" ht="12.75" customHeight="1">
      <c r="A50" s="136" t="s">
        <v>30</v>
      </c>
      <c r="B50" s="137"/>
      <c r="C50" s="138" t="s">
        <v>222</v>
      </c>
      <c r="D50" s="139"/>
      <c r="E50" s="139"/>
      <c r="F50" s="139"/>
      <c r="G50" s="139"/>
      <c r="H50" s="139"/>
      <c r="I50" s="140"/>
    </row>
    <row r="51" spans="1:9" ht="12.75">
      <c r="A51" s="79"/>
      <c r="B51" s="80"/>
      <c r="C51" s="117"/>
      <c r="D51" s="117"/>
      <c r="E51" s="117"/>
      <c r="F51" s="117"/>
      <c r="G51" s="117"/>
      <c r="H51" s="117"/>
      <c r="I51" s="117"/>
    </row>
    <row r="52" spans="1:9" ht="12.75">
      <c r="A52" s="141"/>
      <c r="B52" s="142"/>
      <c r="C52" s="143" t="s">
        <v>236</v>
      </c>
      <c r="D52" s="144"/>
      <c r="E52" s="144"/>
      <c r="F52" s="144"/>
      <c r="G52" s="144"/>
      <c r="H52" s="144"/>
      <c r="I52" s="145"/>
    </row>
    <row r="53" spans="1:9" ht="12.75">
      <c r="A53" s="118"/>
      <c r="B53" s="84"/>
      <c r="C53" s="152" t="s">
        <v>118</v>
      </c>
      <c r="D53" s="152"/>
      <c r="E53" s="152"/>
      <c r="F53" s="152"/>
      <c r="G53" s="152"/>
      <c r="H53" s="152"/>
      <c r="I53" s="13"/>
    </row>
    <row r="54" spans="1:9" ht="12.75">
      <c r="A54" s="118"/>
      <c r="B54" s="84"/>
      <c r="C54" s="119"/>
      <c r="D54" s="119"/>
      <c r="E54" s="119"/>
      <c r="F54" s="119"/>
      <c r="G54" s="119"/>
      <c r="H54" s="120"/>
      <c r="I54" s="121"/>
    </row>
    <row r="55" spans="1:9" ht="12.75">
      <c r="A55" s="118"/>
      <c r="B55" s="84"/>
      <c r="C55" s="119"/>
      <c r="D55" s="119"/>
      <c r="E55" s="119"/>
      <c r="F55" s="119"/>
      <c r="G55" s="119"/>
      <c r="H55" s="119"/>
      <c r="I55" s="121"/>
    </row>
    <row r="56" spans="1:9" ht="12.75">
      <c r="A56" s="118"/>
      <c r="B56" s="146" t="s">
        <v>15</v>
      </c>
      <c r="C56" s="147"/>
      <c r="D56" s="147"/>
      <c r="E56" s="147"/>
      <c r="F56" s="122"/>
      <c r="G56" s="122"/>
      <c r="H56" s="122"/>
      <c r="I56" s="123"/>
    </row>
    <row r="57" spans="1:9" ht="12.75">
      <c r="A57" s="118"/>
      <c r="B57" s="146" t="s">
        <v>204</v>
      </c>
      <c r="C57" s="147"/>
      <c r="D57" s="147"/>
      <c r="E57" s="147"/>
      <c r="F57" s="147"/>
      <c r="G57" s="147"/>
      <c r="H57" s="147"/>
      <c r="I57" s="148"/>
    </row>
    <row r="58" spans="1:9" ht="12.75">
      <c r="A58" s="118"/>
      <c r="B58" s="146" t="s">
        <v>203</v>
      </c>
      <c r="C58" s="147"/>
      <c r="D58" s="147"/>
      <c r="E58" s="147"/>
      <c r="F58" s="147"/>
      <c r="G58" s="147"/>
      <c r="H58" s="147"/>
      <c r="I58" s="123"/>
    </row>
    <row r="59" spans="1:9" ht="12.75">
      <c r="A59" s="118"/>
      <c r="B59" s="146" t="s">
        <v>198</v>
      </c>
      <c r="C59" s="147"/>
      <c r="D59" s="147"/>
      <c r="E59" s="147"/>
      <c r="F59" s="147"/>
      <c r="G59" s="147"/>
      <c r="H59" s="147"/>
      <c r="I59" s="148"/>
    </row>
    <row r="60" spans="1:9" ht="12.75">
      <c r="A60" s="118"/>
      <c r="B60" s="146" t="s">
        <v>205</v>
      </c>
      <c r="C60" s="147"/>
      <c r="D60" s="147"/>
      <c r="E60" s="147"/>
      <c r="F60" s="147"/>
      <c r="G60" s="147"/>
      <c r="H60" s="147"/>
      <c r="I60" s="148"/>
    </row>
    <row r="61" spans="1:9" ht="12.75">
      <c r="A61" s="118"/>
      <c r="B61" s="124"/>
      <c r="C61" s="124"/>
      <c r="D61" s="124"/>
      <c r="E61" s="124"/>
      <c r="F61" s="124"/>
      <c r="G61" s="124"/>
      <c r="H61" s="119"/>
      <c r="I61" s="121"/>
    </row>
    <row r="62" spans="1:9" ht="12.75">
      <c r="A62" s="118"/>
      <c r="B62" s="84"/>
      <c r="C62" s="120"/>
      <c r="D62" s="120"/>
      <c r="E62" s="120"/>
      <c r="F62" s="120"/>
      <c r="G62" s="120"/>
      <c r="H62" s="120"/>
      <c r="I62" s="125"/>
    </row>
    <row r="63" spans="1:9" ht="13.5" thickBot="1">
      <c r="A63" s="51" t="s">
        <v>16</v>
      </c>
      <c r="B63" s="19"/>
      <c r="C63" s="19"/>
      <c r="D63" s="19"/>
      <c r="E63" s="19"/>
      <c r="F63" s="19"/>
      <c r="G63" s="126"/>
      <c r="H63" s="127"/>
      <c r="I63" s="128"/>
    </row>
    <row r="64" spans="1:9" ht="12.75">
      <c r="A64" s="76"/>
      <c r="B64" s="19"/>
      <c r="C64" s="19"/>
      <c r="D64" s="19"/>
      <c r="E64" s="84" t="s">
        <v>175</v>
      </c>
      <c r="F64" s="91"/>
      <c r="G64" s="149" t="s">
        <v>176</v>
      </c>
      <c r="H64" s="150"/>
      <c r="I64" s="151"/>
    </row>
    <row r="65" spans="1:9" ht="12.75">
      <c r="A65" s="129"/>
      <c r="B65" s="130"/>
      <c r="C65" s="131"/>
      <c r="D65" s="131"/>
      <c r="E65" s="131"/>
      <c r="F65" s="131"/>
      <c r="G65" s="134"/>
      <c r="H65" s="135"/>
      <c r="I65" s="132"/>
    </row>
  </sheetData>
  <sheetProtection/>
  <protectedRanges>
    <protectedRange sqref="E2 H2 A30:I30 A32:I32" name="Range1_13"/>
    <protectedRange sqref="C6:D6" name="Range1_1_1"/>
    <protectedRange sqref="C8:D8" name="Range1_2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18:I18" name="Range1_8_1"/>
    <protectedRange sqref="C20:I20" name="Range1_9_1"/>
    <protectedRange sqref="C22:F22" name="Range1_10_1"/>
    <protectedRange sqref="C24:G24 I24" name="Range1_11_1"/>
    <protectedRange sqref="C26 I26" name="Range1_12_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5" dxfId="7" operator="equal" stopIfTrue="1">
      <formula>"DA"</formula>
    </cfRule>
  </conditionalFormatting>
  <conditionalFormatting sqref="H2">
    <cfRule type="cellIs" priority="6" dxfId="1" operator="lessThan" stopIfTrue="1">
      <formula>#REF!</formula>
    </cfRule>
  </conditionalFormatting>
  <conditionalFormatting sqref="H29">
    <cfRule type="cellIs" priority="4" dxfId="7" operator="equal" stopIfTrue="1">
      <formula>"DA"</formula>
    </cfRule>
  </conditionalFormatting>
  <conditionalFormatting sqref="H2">
    <cfRule type="cellIs" priority="3" dxfId="1" operator="lessThan" stopIfTrue="1">
      <formula>#REF!</formula>
    </cfRule>
  </conditionalFormatting>
  <conditionalFormatting sqref="H29">
    <cfRule type="cellIs" priority="2" dxfId="7" operator="equal" stopIfTrue="1">
      <formula>"DA"</formula>
    </cfRule>
  </conditionalFormatting>
  <conditionalFormatting sqref="H2">
    <cfRule type="cellIs" priority="1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J43" sqref="J43:K49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05" t="s">
        <v>119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4:11" ht="12.75">
      <c r="D2" s="205" t="s">
        <v>178</v>
      </c>
      <c r="E2" s="205"/>
      <c r="F2" s="206" t="s">
        <v>227</v>
      </c>
      <c r="G2" s="207"/>
      <c r="J2" s="238" t="s">
        <v>187</v>
      </c>
      <c r="K2" s="238"/>
    </row>
    <row r="3" spans="1:11" ht="33.75">
      <c r="A3" s="214" t="s">
        <v>153</v>
      </c>
      <c r="B3" s="214"/>
      <c r="C3" s="214"/>
      <c r="D3" s="214"/>
      <c r="E3" s="214"/>
      <c r="F3" s="214"/>
      <c r="G3" s="214"/>
      <c r="H3" s="214"/>
      <c r="I3" s="29" t="s">
        <v>188</v>
      </c>
      <c r="J3" s="30" t="s">
        <v>230</v>
      </c>
      <c r="K3" s="30" t="s">
        <v>231</v>
      </c>
    </row>
    <row r="4" spans="1:11" ht="12.75">
      <c r="A4" s="215">
        <v>1</v>
      </c>
      <c r="B4" s="215"/>
      <c r="C4" s="215"/>
      <c r="D4" s="215"/>
      <c r="E4" s="215"/>
      <c r="F4" s="215"/>
      <c r="G4" s="215"/>
      <c r="H4" s="215"/>
      <c r="I4" s="31">
        <v>2</v>
      </c>
      <c r="J4" s="30">
        <v>3</v>
      </c>
      <c r="K4" s="30">
        <v>4</v>
      </c>
    </row>
    <row r="5" spans="1:11" ht="12.75">
      <c r="A5" s="239" t="s">
        <v>121</v>
      </c>
      <c r="B5" s="240"/>
      <c r="C5" s="240"/>
      <c r="D5" s="240"/>
      <c r="E5" s="240"/>
      <c r="F5" s="240"/>
      <c r="G5" s="240"/>
      <c r="H5" s="240"/>
      <c r="I5" s="240"/>
      <c r="J5" s="240"/>
      <c r="K5" s="241"/>
    </row>
    <row r="6" spans="1:11" ht="12.75">
      <c r="A6" s="242" t="s">
        <v>78</v>
      </c>
      <c r="B6" s="243"/>
      <c r="C6" s="243"/>
      <c r="D6" s="243"/>
      <c r="E6" s="243"/>
      <c r="F6" s="243"/>
      <c r="G6" s="243"/>
      <c r="H6" s="244"/>
      <c r="I6" s="5">
        <v>1</v>
      </c>
      <c r="J6" s="27">
        <f>SUM(J7:J8)</f>
        <v>420161167</v>
      </c>
      <c r="K6" s="27">
        <f>SUM(K7:K8)</f>
        <v>346846824</v>
      </c>
    </row>
    <row r="7" spans="1:11" ht="12.75">
      <c r="A7" s="232" t="s">
        <v>122</v>
      </c>
      <c r="B7" s="233"/>
      <c r="C7" s="233"/>
      <c r="D7" s="233"/>
      <c r="E7" s="233"/>
      <c r="F7" s="233"/>
      <c r="G7" s="233"/>
      <c r="H7" s="234"/>
      <c r="I7" s="6">
        <v>2</v>
      </c>
      <c r="J7" s="56">
        <v>41373800</v>
      </c>
      <c r="K7" s="56">
        <v>43154021</v>
      </c>
    </row>
    <row r="8" spans="1:11" ht="12.75">
      <c r="A8" s="232" t="s">
        <v>123</v>
      </c>
      <c r="B8" s="233"/>
      <c r="C8" s="233"/>
      <c r="D8" s="233"/>
      <c r="E8" s="233"/>
      <c r="F8" s="233"/>
      <c r="G8" s="233"/>
      <c r="H8" s="234"/>
      <c r="I8" s="6">
        <v>3</v>
      </c>
      <c r="J8" s="56">
        <v>378787367</v>
      </c>
      <c r="K8" s="56">
        <v>303692803</v>
      </c>
    </row>
    <row r="9" spans="1:11" ht="12.75">
      <c r="A9" s="232" t="s">
        <v>124</v>
      </c>
      <c r="B9" s="233"/>
      <c r="C9" s="233"/>
      <c r="D9" s="233"/>
      <c r="E9" s="233"/>
      <c r="F9" s="233"/>
      <c r="G9" s="233"/>
      <c r="H9" s="234"/>
      <c r="I9" s="6">
        <v>4</v>
      </c>
      <c r="J9" s="56">
        <v>308061238</v>
      </c>
      <c r="K9" s="56">
        <v>184202863</v>
      </c>
    </row>
    <row r="10" spans="1:11" ht="12.75">
      <c r="A10" s="232" t="s">
        <v>125</v>
      </c>
      <c r="B10" s="233"/>
      <c r="C10" s="233"/>
      <c r="D10" s="233"/>
      <c r="E10" s="233"/>
      <c r="F10" s="233"/>
      <c r="G10" s="233"/>
      <c r="H10" s="234"/>
      <c r="I10" s="6">
        <v>5</v>
      </c>
      <c r="J10" s="56">
        <v>29563000</v>
      </c>
      <c r="K10" s="56">
        <v>96122854</v>
      </c>
    </row>
    <row r="11" spans="1:11" ht="24" customHeight="1">
      <c r="A11" s="232" t="s">
        <v>38</v>
      </c>
      <c r="B11" s="233"/>
      <c r="C11" s="233"/>
      <c r="D11" s="233"/>
      <c r="E11" s="233"/>
      <c r="F11" s="233"/>
      <c r="G11" s="233"/>
      <c r="H11" s="234"/>
      <c r="I11" s="6">
        <v>6</v>
      </c>
      <c r="J11" s="56">
        <v>0</v>
      </c>
      <c r="K11" s="56">
        <v>0</v>
      </c>
    </row>
    <row r="12" spans="1:11" ht="27" customHeight="1">
      <c r="A12" s="232" t="s">
        <v>39</v>
      </c>
      <c r="B12" s="233"/>
      <c r="C12" s="233"/>
      <c r="D12" s="233"/>
      <c r="E12" s="233"/>
      <c r="F12" s="233"/>
      <c r="G12" s="233"/>
      <c r="H12" s="234"/>
      <c r="I12" s="6">
        <v>7</v>
      </c>
      <c r="J12" s="56">
        <v>443974317</v>
      </c>
      <c r="K12" s="56">
        <v>633937949</v>
      </c>
    </row>
    <row r="13" spans="1:11" ht="24.75" customHeight="1">
      <c r="A13" s="232" t="s">
        <v>126</v>
      </c>
      <c r="B13" s="233"/>
      <c r="C13" s="233"/>
      <c r="D13" s="233"/>
      <c r="E13" s="233"/>
      <c r="F13" s="233"/>
      <c r="G13" s="233"/>
      <c r="H13" s="234"/>
      <c r="I13" s="6">
        <v>8</v>
      </c>
      <c r="J13" s="56">
        <v>57679944</v>
      </c>
      <c r="K13" s="56">
        <v>85116258</v>
      </c>
    </row>
    <row r="14" spans="1:11" ht="31.5" customHeight="1">
      <c r="A14" s="232" t="s">
        <v>132</v>
      </c>
      <c r="B14" s="233"/>
      <c r="C14" s="233"/>
      <c r="D14" s="233"/>
      <c r="E14" s="233"/>
      <c r="F14" s="233"/>
      <c r="G14" s="233"/>
      <c r="H14" s="234"/>
      <c r="I14" s="6">
        <v>9</v>
      </c>
      <c r="J14" s="56">
        <v>0</v>
      </c>
      <c r="K14" s="56">
        <v>0</v>
      </c>
    </row>
    <row r="15" spans="1:11" ht="12.75">
      <c r="A15" s="232" t="s">
        <v>127</v>
      </c>
      <c r="B15" s="233"/>
      <c r="C15" s="233"/>
      <c r="D15" s="233"/>
      <c r="E15" s="233"/>
      <c r="F15" s="233"/>
      <c r="G15" s="233"/>
      <c r="H15" s="234"/>
      <c r="I15" s="6">
        <v>10</v>
      </c>
      <c r="J15" s="56">
        <v>0</v>
      </c>
      <c r="K15" s="56">
        <v>0</v>
      </c>
    </row>
    <row r="16" spans="1:11" ht="12.75">
      <c r="A16" s="232" t="s">
        <v>128</v>
      </c>
      <c r="B16" s="233"/>
      <c r="C16" s="233"/>
      <c r="D16" s="233"/>
      <c r="E16" s="233"/>
      <c r="F16" s="233"/>
      <c r="G16" s="233"/>
      <c r="H16" s="234"/>
      <c r="I16" s="6">
        <v>11</v>
      </c>
      <c r="J16" s="56">
        <v>18925020</v>
      </c>
      <c r="K16" s="56">
        <v>0</v>
      </c>
    </row>
    <row r="17" spans="1:11" ht="12.75">
      <c r="A17" s="232" t="s">
        <v>129</v>
      </c>
      <c r="B17" s="233"/>
      <c r="C17" s="233"/>
      <c r="D17" s="233"/>
      <c r="E17" s="233"/>
      <c r="F17" s="233"/>
      <c r="G17" s="233"/>
      <c r="H17" s="234"/>
      <c r="I17" s="6">
        <v>12</v>
      </c>
      <c r="J17" s="56">
        <v>1620530498</v>
      </c>
      <c r="K17" s="56">
        <v>1572799149</v>
      </c>
    </row>
    <row r="18" spans="1:11" ht="12.75">
      <c r="A18" s="235" t="s">
        <v>133</v>
      </c>
      <c r="B18" s="236"/>
      <c r="C18" s="236"/>
      <c r="D18" s="236"/>
      <c r="E18" s="236"/>
      <c r="F18" s="236"/>
      <c r="G18" s="236"/>
      <c r="H18" s="237"/>
      <c r="I18" s="6">
        <v>13</v>
      </c>
      <c r="J18" s="56">
        <v>4770000</v>
      </c>
      <c r="K18" s="56">
        <v>4770000</v>
      </c>
    </row>
    <row r="19" spans="1:11" ht="12.75">
      <c r="A19" s="232" t="s">
        <v>130</v>
      </c>
      <c r="B19" s="233"/>
      <c r="C19" s="233"/>
      <c r="D19" s="233"/>
      <c r="E19" s="233"/>
      <c r="F19" s="233"/>
      <c r="G19" s="233"/>
      <c r="H19" s="234"/>
      <c r="I19" s="6">
        <v>14</v>
      </c>
      <c r="J19" s="56">
        <v>6747795</v>
      </c>
      <c r="K19" s="56">
        <v>16406195</v>
      </c>
    </row>
    <row r="20" spans="1:11" ht="12.75">
      <c r="A20" s="232" t="s">
        <v>131</v>
      </c>
      <c r="B20" s="233"/>
      <c r="C20" s="233"/>
      <c r="D20" s="233"/>
      <c r="E20" s="233"/>
      <c r="F20" s="233"/>
      <c r="G20" s="233"/>
      <c r="H20" s="234"/>
      <c r="I20" s="6">
        <v>15</v>
      </c>
      <c r="J20" s="56">
        <v>93184772</v>
      </c>
      <c r="K20" s="56">
        <v>85473774</v>
      </c>
    </row>
    <row r="21" spans="1:11" ht="12.75">
      <c r="A21" s="232" t="s">
        <v>36</v>
      </c>
      <c r="B21" s="233"/>
      <c r="C21" s="233"/>
      <c r="D21" s="233"/>
      <c r="E21" s="233"/>
      <c r="F21" s="233"/>
      <c r="G21" s="233"/>
      <c r="H21" s="234"/>
      <c r="I21" s="6">
        <v>16</v>
      </c>
      <c r="J21" s="56">
        <v>64082372</v>
      </c>
      <c r="K21" s="56">
        <v>78265173</v>
      </c>
    </row>
    <row r="22" spans="1:11" ht="12.75">
      <c r="A22" s="229" t="s">
        <v>77</v>
      </c>
      <c r="B22" s="230"/>
      <c r="C22" s="230"/>
      <c r="D22" s="230"/>
      <c r="E22" s="230"/>
      <c r="F22" s="230"/>
      <c r="G22" s="230"/>
      <c r="H22" s="231"/>
      <c r="I22" s="7">
        <v>17</v>
      </c>
      <c r="J22" s="28">
        <f>SUM(J9:J21)+J6</f>
        <v>3067680123</v>
      </c>
      <c r="K22" s="28">
        <f>SUM(K9:K21)+K6</f>
        <v>3103941039</v>
      </c>
    </row>
    <row r="23" spans="1:11" ht="12.75">
      <c r="A23" s="222" t="s">
        <v>37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5"/>
    </row>
    <row r="24" spans="1:11" ht="12.75">
      <c r="A24" s="226" t="s">
        <v>79</v>
      </c>
      <c r="B24" s="227"/>
      <c r="C24" s="227"/>
      <c r="D24" s="227"/>
      <c r="E24" s="227"/>
      <c r="F24" s="227"/>
      <c r="G24" s="227"/>
      <c r="H24" s="228"/>
      <c r="I24" s="1">
        <v>18</v>
      </c>
      <c r="J24" s="60">
        <f>SUM(J25:J26)</f>
        <v>208156242</v>
      </c>
      <c r="K24" s="60">
        <f>SUM(K25:K26)</f>
        <v>256904943</v>
      </c>
    </row>
    <row r="25" spans="1:11" ht="12.75">
      <c r="A25" s="208" t="s">
        <v>40</v>
      </c>
      <c r="B25" s="209"/>
      <c r="C25" s="209"/>
      <c r="D25" s="209"/>
      <c r="E25" s="209"/>
      <c r="F25" s="209"/>
      <c r="G25" s="209"/>
      <c r="H25" s="210"/>
      <c r="I25" s="1">
        <v>19</v>
      </c>
      <c r="J25" s="61">
        <v>33600000</v>
      </c>
      <c r="K25" s="61">
        <v>120582169</v>
      </c>
    </row>
    <row r="26" spans="1:11" ht="12.75">
      <c r="A26" s="208" t="s">
        <v>41</v>
      </c>
      <c r="B26" s="209"/>
      <c r="C26" s="209"/>
      <c r="D26" s="209"/>
      <c r="E26" s="209"/>
      <c r="F26" s="209"/>
      <c r="G26" s="209"/>
      <c r="H26" s="210"/>
      <c r="I26" s="1">
        <v>20</v>
      </c>
      <c r="J26" s="61">
        <v>174556242</v>
      </c>
      <c r="K26" s="61">
        <v>136322774</v>
      </c>
    </row>
    <row r="27" spans="1:11" ht="12.75">
      <c r="A27" s="208" t="s">
        <v>42</v>
      </c>
      <c r="B27" s="209"/>
      <c r="C27" s="209"/>
      <c r="D27" s="209"/>
      <c r="E27" s="209"/>
      <c r="F27" s="209"/>
      <c r="G27" s="209"/>
      <c r="H27" s="210"/>
      <c r="I27" s="1">
        <v>21</v>
      </c>
      <c r="J27" s="58">
        <f>SUM(J28:J30)</f>
        <v>2296673623</v>
      </c>
      <c r="K27" s="58">
        <f>SUM(K28:K30)</f>
        <v>2233155956</v>
      </c>
    </row>
    <row r="28" spans="1:11" ht="12.75">
      <c r="A28" s="208" t="s">
        <v>43</v>
      </c>
      <c r="B28" s="209"/>
      <c r="C28" s="209"/>
      <c r="D28" s="209"/>
      <c r="E28" s="209"/>
      <c r="F28" s="209"/>
      <c r="G28" s="209"/>
      <c r="H28" s="210"/>
      <c r="I28" s="1">
        <v>22</v>
      </c>
      <c r="J28" s="61">
        <v>372017187</v>
      </c>
      <c r="K28" s="61">
        <v>444253719</v>
      </c>
    </row>
    <row r="29" spans="1:11" ht="12.75">
      <c r="A29" s="208" t="s">
        <v>44</v>
      </c>
      <c r="B29" s="209"/>
      <c r="C29" s="209"/>
      <c r="D29" s="209"/>
      <c r="E29" s="209"/>
      <c r="F29" s="209"/>
      <c r="G29" s="209"/>
      <c r="H29" s="210"/>
      <c r="I29" s="1">
        <v>23</v>
      </c>
      <c r="J29" s="61">
        <v>202988613</v>
      </c>
      <c r="K29" s="61">
        <v>210193238</v>
      </c>
    </row>
    <row r="30" spans="1:11" ht="12.75">
      <c r="A30" s="208" t="s">
        <v>45</v>
      </c>
      <c r="B30" s="209"/>
      <c r="C30" s="209"/>
      <c r="D30" s="209"/>
      <c r="E30" s="209"/>
      <c r="F30" s="209"/>
      <c r="G30" s="209"/>
      <c r="H30" s="210"/>
      <c r="I30" s="1">
        <v>24</v>
      </c>
      <c r="J30" s="61">
        <v>1721667823</v>
      </c>
      <c r="K30" s="61">
        <v>1578708999</v>
      </c>
    </row>
    <row r="31" spans="1:11" ht="12.75">
      <c r="A31" s="208" t="s">
        <v>76</v>
      </c>
      <c r="B31" s="209"/>
      <c r="C31" s="209"/>
      <c r="D31" s="209"/>
      <c r="E31" s="209"/>
      <c r="F31" s="209"/>
      <c r="G31" s="209"/>
      <c r="H31" s="210"/>
      <c r="I31" s="1">
        <v>25</v>
      </c>
      <c r="J31" s="58">
        <v>0</v>
      </c>
      <c r="K31" s="58">
        <v>0</v>
      </c>
    </row>
    <row r="32" spans="1:11" ht="12.75">
      <c r="A32" s="208" t="s">
        <v>46</v>
      </c>
      <c r="B32" s="209"/>
      <c r="C32" s="209"/>
      <c r="D32" s="209"/>
      <c r="E32" s="209"/>
      <c r="F32" s="209"/>
      <c r="G32" s="209"/>
      <c r="H32" s="210"/>
      <c r="I32" s="1">
        <v>26</v>
      </c>
      <c r="J32" s="61">
        <v>0</v>
      </c>
      <c r="K32" s="61">
        <v>0</v>
      </c>
    </row>
    <row r="33" spans="1:11" ht="12.75">
      <c r="A33" s="208" t="s">
        <v>47</v>
      </c>
      <c r="B33" s="209"/>
      <c r="C33" s="209"/>
      <c r="D33" s="209"/>
      <c r="E33" s="209"/>
      <c r="F33" s="209"/>
      <c r="G33" s="209"/>
      <c r="H33" s="210"/>
      <c r="I33" s="1">
        <v>27</v>
      </c>
      <c r="J33" s="61">
        <v>0</v>
      </c>
      <c r="K33" s="61">
        <v>0</v>
      </c>
    </row>
    <row r="34" spans="1:11" ht="21" customHeight="1">
      <c r="A34" s="208" t="s">
        <v>54</v>
      </c>
      <c r="B34" s="209"/>
      <c r="C34" s="209"/>
      <c r="D34" s="209"/>
      <c r="E34" s="209"/>
      <c r="F34" s="209"/>
      <c r="G34" s="209"/>
      <c r="H34" s="210"/>
      <c r="I34" s="1">
        <v>28</v>
      </c>
      <c r="J34" s="61">
        <v>0</v>
      </c>
      <c r="K34" s="61">
        <v>0</v>
      </c>
    </row>
    <row r="35" spans="1:11" ht="12.75">
      <c r="A35" s="208" t="s">
        <v>80</v>
      </c>
      <c r="B35" s="209"/>
      <c r="C35" s="209"/>
      <c r="D35" s="209"/>
      <c r="E35" s="209"/>
      <c r="F35" s="209"/>
      <c r="G35" s="209"/>
      <c r="H35" s="210"/>
      <c r="I35" s="1">
        <v>29</v>
      </c>
      <c r="J35" s="58">
        <v>0</v>
      </c>
      <c r="K35" s="58">
        <v>0</v>
      </c>
    </row>
    <row r="36" spans="1:11" ht="12.75">
      <c r="A36" s="208" t="s">
        <v>48</v>
      </c>
      <c r="B36" s="209"/>
      <c r="C36" s="209"/>
      <c r="D36" s="209"/>
      <c r="E36" s="209"/>
      <c r="F36" s="209"/>
      <c r="G36" s="209"/>
      <c r="H36" s="210"/>
      <c r="I36" s="1">
        <v>30</v>
      </c>
      <c r="J36" s="61">
        <v>0</v>
      </c>
      <c r="K36" s="61">
        <v>0</v>
      </c>
    </row>
    <row r="37" spans="1:11" ht="12.75">
      <c r="A37" s="208" t="s">
        <v>49</v>
      </c>
      <c r="B37" s="209"/>
      <c r="C37" s="209"/>
      <c r="D37" s="209"/>
      <c r="E37" s="209"/>
      <c r="F37" s="209"/>
      <c r="G37" s="209"/>
      <c r="H37" s="210"/>
      <c r="I37" s="1">
        <v>31</v>
      </c>
      <c r="J37" s="61">
        <v>0</v>
      </c>
      <c r="K37" s="61">
        <v>0</v>
      </c>
    </row>
    <row r="38" spans="1:11" ht="12.75">
      <c r="A38" s="208" t="s">
        <v>50</v>
      </c>
      <c r="B38" s="209"/>
      <c r="C38" s="209"/>
      <c r="D38" s="209"/>
      <c r="E38" s="209"/>
      <c r="F38" s="209"/>
      <c r="G38" s="209"/>
      <c r="H38" s="210"/>
      <c r="I38" s="1">
        <v>32</v>
      </c>
      <c r="J38" s="61">
        <v>0</v>
      </c>
      <c r="K38" s="61">
        <v>52782605</v>
      </c>
    </row>
    <row r="39" spans="1:11" ht="12.75">
      <c r="A39" s="208" t="s">
        <v>51</v>
      </c>
      <c r="B39" s="209"/>
      <c r="C39" s="209"/>
      <c r="D39" s="209"/>
      <c r="E39" s="209"/>
      <c r="F39" s="209"/>
      <c r="G39" s="209"/>
      <c r="H39" s="210"/>
      <c r="I39" s="1">
        <v>33</v>
      </c>
      <c r="J39" s="61">
        <v>75456240</v>
      </c>
      <c r="K39" s="61">
        <v>76376430</v>
      </c>
    </row>
    <row r="40" spans="1:11" ht="12.75">
      <c r="A40" s="208" t="s">
        <v>52</v>
      </c>
      <c r="B40" s="209"/>
      <c r="C40" s="209"/>
      <c r="D40" s="209"/>
      <c r="E40" s="209"/>
      <c r="F40" s="209"/>
      <c r="G40" s="209"/>
      <c r="H40" s="210"/>
      <c r="I40" s="1">
        <v>34</v>
      </c>
      <c r="J40" s="61">
        <v>93934276</v>
      </c>
      <c r="K40" s="61">
        <v>88041552</v>
      </c>
    </row>
    <row r="41" spans="1:11" ht="12.75">
      <c r="A41" s="219" t="s">
        <v>75</v>
      </c>
      <c r="B41" s="220"/>
      <c r="C41" s="220"/>
      <c r="D41" s="220"/>
      <c r="E41" s="220"/>
      <c r="F41" s="220"/>
      <c r="G41" s="220"/>
      <c r="H41" s="221"/>
      <c r="I41" s="2">
        <v>35</v>
      </c>
      <c r="J41" s="28">
        <f>J24+J27+J31+J34+J35+J38+J39+J40</f>
        <v>2674220381</v>
      </c>
      <c r="K41" s="28">
        <f>K24+K27+K31+K34+K35+K38+K39+K40</f>
        <v>2707261486</v>
      </c>
    </row>
    <row r="42" spans="1:11" ht="12.75">
      <c r="A42" s="222" t="s">
        <v>53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5"/>
    </row>
    <row r="43" spans="1:11" ht="12.75">
      <c r="A43" s="226" t="s">
        <v>55</v>
      </c>
      <c r="B43" s="227"/>
      <c r="C43" s="227"/>
      <c r="D43" s="227"/>
      <c r="E43" s="227"/>
      <c r="F43" s="227"/>
      <c r="G43" s="227"/>
      <c r="H43" s="228"/>
      <c r="I43" s="1">
        <v>36</v>
      </c>
      <c r="J43" s="57">
        <v>259433223</v>
      </c>
      <c r="K43" s="57">
        <v>259433223</v>
      </c>
    </row>
    <row r="44" spans="1:11" ht="12.75">
      <c r="A44" s="208" t="s">
        <v>56</v>
      </c>
      <c r="B44" s="209"/>
      <c r="C44" s="209"/>
      <c r="D44" s="209"/>
      <c r="E44" s="209"/>
      <c r="F44" s="209"/>
      <c r="G44" s="209"/>
      <c r="H44" s="210"/>
      <c r="I44" s="1">
        <v>37</v>
      </c>
      <c r="J44" s="56">
        <v>8129109</v>
      </c>
      <c r="K44" s="56">
        <v>2015187.91</v>
      </c>
    </row>
    <row r="45" spans="1:11" ht="12.75">
      <c r="A45" s="208" t="s">
        <v>57</v>
      </c>
      <c r="B45" s="209"/>
      <c r="C45" s="209"/>
      <c r="D45" s="209"/>
      <c r="E45" s="209"/>
      <c r="F45" s="209"/>
      <c r="G45" s="209"/>
      <c r="H45" s="210"/>
      <c r="I45" s="1">
        <v>38</v>
      </c>
      <c r="J45" s="56">
        <v>0</v>
      </c>
      <c r="K45" s="56">
        <v>0</v>
      </c>
    </row>
    <row r="46" spans="1:11" ht="12.75">
      <c r="A46" s="208" t="s">
        <v>58</v>
      </c>
      <c r="B46" s="209"/>
      <c r="C46" s="209"/>
      <c r="D46" s="209"/>
      <c r="E46" s="209"/>
      <c r="F46" s="209"/>
      <c r="G46" s="209"/>
      <c r="H46" s="210"/>
      <c r="I46" s="1">
        <v>39</v>
      </c>
      <c r="J46" s="56">
        <v>109504706</v>
      </c>
      <c r="K46" s="56">
        <v>117633814</v>
      </c>
    </row>
    <row r="47" spans="1:11" ht="12.75">
      <c r="A47" s="208" t="s">
        <v>59</v>
      </c>
      <c r="B47" s="209"/>
      <c r="C47" s="209"/>
      <c r="D47" s="209"/>
      <c r="E47" s="209"/>
      <c r="F47" s="209"/>
      <c r="G47" s="209"/>
      <c r="H47" s="210"/>
      <c r="I47" s="1">
        <v>40</v>
      </c>
      <c r="J47" s="56">
        <v>30204060</v>
      </c>
      <c r="K47" s="56">
        <v>30310404</v>
      </c>
    </row>
    <row r="48" spans="1:11" ht="30" customHeight="1">
      <c r="A48" s="208" t="s">
        <v>60</v>
      </c>
      <c r="B48" s="209"/>
      <c r="C48" s="209"/>
      <c r="D48" s="209"/>
      <c r="E48" s="209"/>
      <c r="F48" s="209"/>
      <c r="G48" s="209"/>
      <c r="H48" s="210"/>
      <c r="I48" s="1">
        <v>41</v>
      </c>
      <c r="J48" s="56">
        <v>-13811356</v>
      </c>
      <c r="K48" s="56">
        <v>-12713076</v>
      </c>
    </row>
    <row r="49" spans="1:11" ht="12.75">
      <c r="A49" s="208" t="s">
        <v>61</v>
      </c>
      <c r="B49" s="209"/>
      <c r="C49" s="209"/>
      <c r="D49" s="209"/>
      <c r="E49" s="209"/>
      <c r="F49" s="209"/>
      <c r="G49" s="209"/>
      <c r="H49" s="210"/>
      <c r="I49" s="1">
        <v>42</v>
      </c>
      <c r="J49" s="56">
        <v>0</v>
      </c>
      <c r="K49" s="56">
        <v>0</v>
      </c>
    </row>
    <row r="50" spans="1:11" ht="12.75">
      <c r="A50" s="216" t="s">
        <v>65</v>
      </c>
      <c r="B50" s="217"/>
      <c r="C50" s="217"/>
      <c r="D50" s="217"/>
      <c r="E50" s="217"/>
      <c r="F50" s="217"/>
      <c r="G50" s="217"/>
      <c r="H50" s="218"/>
      <c r="I50" s="1">
        <v>43</v>
      </c>
      <c r="J50" s="58">
        <f>SUM(J43:J49)</f>
        <v>393459742</v>
      </c>
      <c r="K50" s="58">
        <f>SUM(K43:K49)</f>
        <v>396679552.90999997</v>
      </c>
    </row>
    <row r="51" spans="1:11" ht="12.75">
      <c r="A51" s="219" t="s">
        <v>62</v>
      </c>
      <c r="B51" s="220"/>
      <c r="C51" s="220"/>
      <c r="D51" s="220"/>
      <c r="E51" s="220"/>
      <c r="F51" s="220"/>
      <c r="G51" s="220"/>
      <c r="H51" s="221"/>
      <c r="I51" s="1">
        <v>44</v>
      </c>
      <c r="J51" s="59">
        <f>J41+J50</f>
        <v>3067680123</v>
      </c>
      <c r="K51" s="59">
        <f>K41+K50</f>
        <v>3103941038.91</v>
      </c>
    </row>
    <row r="52" spans="1:11" ht="12.75">
      <c r="A52" s="222" t="s">
        <v>199</v>
      </c>
      <c r="B52" s="223"/>
      <c r="C52" s="223"/>
      <c r="D52" s="223"/>
      <c r="E52" s="223"/>
      <c r="F52" s="223"/>
      <c r="G52" s="223"/>
      <c r="H52" s="223"/>
      <c r="I52" s="224"/>
      <c r="J52" s="224"/>
      <c r="K52" s="225"/>
    </row>
    <row r="53" spans="1:11" ht="12.75">
      <c r="A53" s="216" t="s">
        <v>66</v>
      </c>
      <c r="B53" s="217"/>
      <c r="C53" s="217"/>
      <c r="D53" s="217"/>
      <c r="E53" s="217"/>
      <c r="F53" s="217"/>
      <c r="G53" s="217"/>
      <c r="H53" s="218"/>
      <c r="I53" s="1">
        <v>45</v>
      </c>
      <c r="J53" s="27"/>
      <c r="K53" s="27"/>
    </row>
    <row r="54" spans="1:11" ht="12.75">
      <c r="A54" s="208" t="s">
        <v>67</v>
      </c>
      <c r="B54" s="209"/>
      <c r="C54" s="209"/>
      <c r="D54" s="209"/>
      <c r="E54" s="209"/>
      <c r="F54" s="209"/>
      <c r="G54" s="209"/>
      <c r="H54" s="210"/>
      <c r="I54" s="1">
        <v>46</v>
      </c>
      <c r="J54" s="9"/>
      <c r="K54" s="9"/>
    </row>
    <row r="55" spans="1:11" ht="12.75">
      <c r="A55" s="211" t="s">
        <v>74</v>
      </c>
      <c r="B55" s="212"/>
      <c r="C55" s="212"/>
      <c r="D55" s="212"/>
      <c r="E55" s="212"/>
      <c r="F55" s="212"/>
      <c r="G55" s="212"/>
      <c r="H55" s="213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8:K30 J32:K34 J7:K21 J43:K43 J25:K26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E2" sqref="E2:F2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7109375" style="26" customWidth="1"/>
    <col min="11" max="11" width="9.8515625" style="26" customWidth="1"/>
    <col min="12" max="12" width="9.140625" style="26" customWidth="1"/>
    <col min="13" max="13" width="9.57421875" style="26" customWidth="1"/>
    <col min="14" max="16384" width="9.140625" style="26" customWidth="1"/>
  </cols>
  <sheetData>
    <row r="1" spans="1:12" ht="15.75">
      <c r="A1" s="250" t="s">
        <v>120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3:13" ht="12.75" customHeight="1">
      <c r="C2" s="205" t="s">
        <v>179</v>
      </c>
      <c r="D2" s="205"/>
      <c r="E2" s="206" t="s">
        <v>226</v>
      </c>
      <c r="F2" s="207"/>
      <c r="G2" s="32" t="s">
        <v>69</v>
      </c>
      <c r="H2" s="206" t="s">
        <v>227</v>
      </c>
      <c r="I2" s="207"/>
      <c r="J2" s="251" t="s">
        <v>187</v>
      </c>
      <c r="K2" s="252"/>
      <c r="L2" s="252"/>
      <c r="M2" s="252"/>
    </row>
    <row r="3" spans="1:13" ht="23.25">
      <c r="A3" s="214" t="s">
        <v>153</v>
      </c>
      <c r="B3" s="214"/>
      <c r="C3" s="214"/>
      <c r="D3" s="214"/>
      <c r="E3" s="214"/>
      <c r="F3" s="214"/>
      <c r="G3" s="214"/>
      <c r="H3" s="214"/>
      <c r="I3" s="29" t="s">
        <v>189</v>
      </c>
      <c r="J3" s="215" t="s">
        <v>207</v>
      </c>
      <c r="K3" s="215"/>
      <c r="L3" s="215" t="s">
        <v>208</v>
      </c>
      <c r="M3" s="215"/>
    </row>
    <row r="4" spans="1:13" ht="45">
      <c r="A4" s="214"/>
      <c r="B4" s="214"/>
      <c r="C4" s="214"/>
      <c r="D4" s="214"/>
      <c r="E4" s="214"/>
      <c r="F4" s="214"/>
      <c r="G4" s="214"/>
      <c r="H4" s="214"/>
      <c r="I4" s="29"/>
      <c r="J4" s="30" t="s">
        <v>223</v>
      </c>
      <c r="K4" s="30" t="s">
        <v>224</v>
      </c>
      <c r="L4" s="30" t="s">
        <v>232</v>
      </c>
      <c r="M4" s="30" t="s">
        <v>233</v>
      </c>
    </row>
    <row r="5" spans="1:13" ht="12.75">
      <c r="A5" s="215">
        <v>1</v>
      </c>
      <c r="B5" s="215"/>
      <c r="C5" s="215"/>
      <c r="D5" s="215"/>
      <c r="E5" s="215"/>
      <c r="F5" s="215"/>
      <c r="G5" s="215"/>
      <c r="H5" s="215"/>
      <c r="I5" s="31">
        <v>2</v>
      </c>
      <c r="J5" s="30">
        <v>3</v>
      </c>
      <c r="K5" s="30">
        <v>4</v>
      </c>
      <c r="L5" s="30">
        <v>5</v>
      </c>
      <c r="M5" s="30">
        <v>6</v>
      </c>
    </row>
    <row r="6" spans="1:13" ht="12.75">
      <c r="A6" s="226" t="s">
        <v>134</v>
      </c>
      <c r="B6" s="227"/>
      <c r="C6" s="227"/>
      <c r="D6" s="227"/>
      <c r="E6" s="227"/>
      <c r="F6" s="227"/>
      <c r="G6" s="227"/>
      <c r="H6" s="228"/>
      <c r="I6" s="3">
        <v>48</v>
      </c>
      <c r="J6" s="10">
        <v>169707542</v>
      </c>
      <c r="K6" s="10">
        <v>41849566</v>
      </c>
      <c r="L6" s="10">
        <v>155942635</v>
      </c>
      <c r="M6" s="10">
        <v>38024632</v>
      </c>
    </row>
    <row r="7" spans="1:13" ht="12.75">
      <c r="A7" s="208" t="s">
        <v>135</v>
      </c>
      <c r="B7" s="209"/>
      <c r="C7" s="209"/>
      <c r="D7" s="209"/>
      <c r="E7" s="209"/>
      <c r="F7" s="209"/>
      <c r="G7" s="209"/>
      <c r="H7" s="210"/>
      <c r="I7" s="1">
        <v>49</v>
      </c>
      <c r="J7" s="10">
        <v>81697779</v>
      </c>
      <c r="K7" s="10">
        <v>22702154</v>
      </c>
      <c r="L7" s="10">
        <v>77680561</v>
      </c>
      <c r="M7" s="10">
        <v>18479828</v>
      </c>
    </row>
    <row r="8" spans="1:13" ht="12.75">
      <c r="A8" s="216" t="s">
        <v>72</v>
      </c>
      <c r="B8" s="217"/>
      <c r="C8" s="217"/>
      <c r="D8" s="217"/>
      <c r="E8" s="217"/>
      <c r="F8" s="217"/>
      <c r="G8" s="217"/>
      <c r="H8" s="218"/>
      <c r="I8" s="1">
        <v>50</v>
      </c>
      <c r="J8" s="33">
        <f>J6-J7</f>
        <v>88009763</v>
      </c>
      <c r="K8" s="33">
        <f>K6-K7</f>
        <v>19147412</v>
      </c>
      <c r="L8" s="33">
        <f>L6-L7</f>
        <v>78262074</v>
      </c>
      <c r="M8" s="33">
        <f>M6-M7</f>
        <v>19544804</v>
      </c>
    </row>
    <row r="9" spans="1:13" ht="12.75">
      <c r="A9" s="208" t="s">
        <v>136</v>
      </c>
      <c r="B9" s="209"/>
      <c r="C9" s="209"/>
      <c r="D9" s="209"/>
      <c r="E9" s="209"/>
      <c r="F9" s="209"/>
      <c r="G9" s="209"/>
      <c r="H9" s="210"/>
      <c r="I9" s="1">
        <v>51</v>
      </c>
      <c r="J9" s="10">
        <v>34376977</v>
      </c>
      <c r="K9" s="10">
        <v>8515852</v>
      </c>
      <c r="L9" s="10">
        <v>33948172</v>
      </c>
      <c r="M9" s="10">
        <v>8718135</v>
      </c>
    </row>
    <row r="10" spans="1:13" ht="12.75">
      <c r="A10" s="208" t="s">
        <v>137</v>
      </c>
      <c r="B10" s="209"/>
      <c r="C10" s="209"/>
      <c r="D10" s="209"/>
      <c r="E10" s="209"/>
      <c r="F10" s="209"/>
      <c r="G10" s="209"/>
      <c r="H10" s="210"/>
      <c r="I10" s="1">
        <v>52</v>
      </c>
      <c r="J10" s="10">
        <v>10732059</v>
      </c>
      <c r="K10" s="10">
        <v>2489841</v>
      </c>
      <c r="L10" s="10">
        <v>10694554</v>
      </c>
      <c r="M10" s="10">
        <v>2694431</v>
      </c>
    </row>
    <row r="11" spans="1:13" ht="12.75">
      <c r="A11" s="216" t="s">
        <v>71</v>
      </c>
      <c r="B11" s="217"/>
      <c r="C11" s="217"/>
      <c r="D11" s="217"/>
      <c r="E11" s="217"/>
      <c r="F11" s="217"/>
      <c r="G11" s="217"/>
      <c r="H11" s="218"/>
      <c r="I11" s="1">
        <v>53</v>
      </c>
      <c r="J11" s="33">
        <f>J9-J10</f>
        <v>23644918</v>
      </c>
      <c r="K11" s="33">
        <f>K9-K10</f>
        <v>6026011</v>
      </c>
      <c r="L11" s="33">
        <f>L9-L10</f>
        <v>23253618</v>
      </c>
      <c r="M11" s="33">
        <f>M9-M10</f>
        <v>6023704</v>
      </c>
    </row>
    <row r="12" spans="1:13" ht="24.75" customHeight="1">
      <c r="A12" s="208" t="s">
        <v>27</v>
      </c>
      <c r="B12" s="209"/>
      <c r="C12" s="209"/>
      <c r="D12" s="209"/>
      <c r="E12" s="209"/>
      <c r="F12" s="209"/>
      <c r="G12" s="209"/>
      <c r="H12" s="210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08" t="s">
        <v>138</v>
      </c>
      <c r="B13" s="209"/>
      <c r="C13" s="209"/>
      <c r="D13" s="209"/>
      <c r="E13" s="209"/>
      <c r="F13" s="209"/>
      <c r="G13" s="209"/>
      <c r="H13" s="210"/>
      <c r="I13" s="1">
        <v>55</v>
      </c>
      <c r="J13" s="10">
        <v>7581280</v>
      </c>
      <c r="K13" s="10">
        <v>1664524</v>
      </c>
      <c r="L13" s="10">
        <v>5795353</v>
      </c>
      <c r="M13" s="10">
        <v>1369020</v>
      </c>
    </row>
    <row r="14" spans="1:13" ht="12.75">
      <c r="A14" s="208" t="s">
        <v>139</v>
      </c>
      <c r="B14" s="209"/>
      <c r="C14" s="209"/>
      <c r="D14" s="209"/>
      <c r="E14" s="209"/>
      <c r="F14" s="209"/>
      <c r="G14" s="209"/>
      <c r="H14" s="210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08" t="s">
        <v>140</v>
      </c>
      <c r="B15" s="209"/>
      <c r="C15" s="209"/>
      <c r="D15" s="209"/>
      <c r="E15" s="209"/>
      <c r="F15" s="209"/>
      <c r="G15" s="209"/>
      <c r="H15" s="210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08" t="s">
        <v>141</v>
      </c>
      <c r="B16" s="209"/>
      <c r="C16" s="209"/>
      <c r="D16" s="209"/>
      <c r="E16" s="209"/>
      <c r="F16" s="209"/>
      <c r="G16" s="209"/>
      <c r="H16" s="210"/>
      <c r="I16" s="1">
        <v>58</v>
      </c>
      <c r="J16" s="10">
        <v>-1489564</v>
      </c>
      <c r="K16" s="10">
        <v>-2640040</v>
      </c>
      <c r="L16" s="10">
        <v>5780368</v>
      </c>
      <c r="M16" s="10">
        <v>606960</v>
      </c>
    </row>
    <row r="17" spans="1:13" ht="12.75">
      <c r="A17" s="208" t="s">
        <v>142</v>
      </c>
      <c r="B17" s="209"/>
      <c r="C17" s="209"/>
      <c r="D17" s="209"/>
      <c r="E17" s="209"/>
      <c r="F17" s="209"/>
      <c r="G17" s="209"/>
      <c r="H17" s="210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08" t="s">
        <v>143</v>
      </c>
      <c r="B18" s="209"/>
      <c r="C18" s="209"/>
      <c r="D18" s="209"/>
      <c r="E18" s="209"/>
      <c r="F18" s="209"/>
      <c r="G18" s="209"/>
      <c r="H18" s="210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08" t="s">
        <v>144</v>
      </c>
      <c r="B19" s="209"/>
      <c r="C19" s="209"/>
      <c r="D19" s="209"/>
      <c r="E19" s="209"/>
      <c r="F19" s="209"/>
      <c r="G19" s="209"/>
      <c r="H19" s="210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08" t="s">
        <v>145</v>
      </c>
      <c r="B20" s="209"/>
      <c r="C20" s="209"/>
      <c r="D20" s="209"/>
      <c r="E20" s="209"/>
      <c r="F20" s="209"/>
      <c r="G20" s="209"/>
      <c r="H20" s="210"/>
      <c r="I20" s="1">
        <v>62</v>
      </c>
      <c r="J20" s="10">
        <v>1236195</v>
      </c>
      <c r="K20" s="10">
        <v>0</v>
      </c>
      <c r="L20" s="10">
        <v>1479161</v>
      </c>
      <c r="M20" s="10">
        <v>18528</v>
      </c>
    </row>
    <row r="21" spans="1:13" ht="12.75">
      <c r="A21" s="208" t="s">
        <v>146</v>
      </c>
      <c r="B21" s="209"/>
      <c r="C21" s="209"/>
      <c r="D21" s="209"/>
      <c r="E21" s="209"/>
      <c r="F21" s="209"/>
      <c r="G21" s="209"/>
      <c r="H21" s="210"/>
      <c r="I21" s="1">
        <v>63</v>
      </c>
      <c r="J21" s="10">
        <v>2207386</v>
      </c>
      <c r="K21" s="10">
        <v>1982878</v>
      </c>
      <c r="L21" s="10">
        <v>1509280</v>
      </c>
      <c r="M21" s="10">
        <v>214986</v>
      </c>
    </row>
    <row r="22" spans="1:13" ht="12.75">
      <c r="A22" s="208" t="s">
        <v>17</v>
      </c>
      <c r="B22" s="209"/>
      <c r="C22" s="209"/>
      <c r="D22" s="209"/>
      <c r="E22" s="209"/>
      <c r="F22" s="209"/>
      <c r="G22" s="209"/>
      <c r="H22" s="210"/>
      <c r="I22" s="1">
        <v>64</v>
      </c>
      <c r="J22" s="10">
        <v>3328652</v>
      </c>
      <c r="K22" s="10">
        <v>953856</v>
      </c>
      <c r="L22" s="10">
        <v>11164369</v>
      </c>
      <c r="M22" s="10">
        <v>7811863</v>
      </c>
    </row>
    <row r="23" spans="1:13" ht="12.75">
      <c r="A23" s="208" t="s">
        <v>18</v>
      </c>
      <c r="B23" s="209"/>
      <c r="C23" s="209"/>
      <c r="D23" s="209"/>
      <c r="E23" s="209"/>
      <c r="F23" s="209"/>
      <c r="G23" s="209"/>
      <c r="H23" s="210"/>
      <c r="I23" s="1">
        <v>65</v>
      </c>
      <c r="J23" s="10">
        <v>11915498</v>
      </c>
      <c r="K23" s="10">
        <v>7284794</v>
      </c>
      <c r="L23" s="10">
        <v>3683300</v>
      </c>
      <c r="M23" s="10">
        <v>1286965</v>
      </c>
    </row>
    <row r="24" spans="1:13" ht="12.75">
      <c r="A24" s="208" t="s">
        <v>19</v>
      </c>
      <c r="B24" s="209"/>
      <c r="C24" s="209"/>
      <c r="D24" s="209"/>
      <c r="E24" s="209"/>
      <c r="F24" s="209"/>
      <c r="G24" s="209"/>
      <c r="H24" s="210"/>
      <c r="I24" s="1">
        <v>66</v>
      </c>
      <c r="J24" s="10">
        <v>99215390</v>
      </c>
      <c r="K24" s="10">
        <v>25192807</v>
      </c>
      <c r="L24" s="10">
        <v>103445234</v>
      </c>
      <c r="M24" s="10">
        <v>27698098</v>
      </c>
    </row>
    <row r="25" spans="1:13" ht="25.5" customHeight="1">
      <c r="A25" s="216" t="s">
        <v>70</v>
      </c>
      <c r="B25" s="217"/>
      <c r="C25" s="217"/>
      <c r="D25" s="217"/>
      <c r="E25" s="217"/>
      <c r="F25" s="217"/>
      <c r="G25" s="217"/>
      <c r="H25" s="218"/>
      <c r="I25" s="1">
        <v>67</v>
      </c>
      <c r="J25" s="33">
        <f>J8+J11+SUM(J12:J22)-J23-J24</f>
        <v>13387742</v>
      </c>
      <c r="K25" s="33">
        <f>K8+K11+SUM(K12:K22)-K23-K24</f>
        <v>-5342960</v>
      </c>
      <c r="L25" s="33">
        <f>L8+L11+SUM(L12:L22)-L23-L24</f>
        <v>20115689</v>
      </c>
      <c r="M25" s="33">
        <f>M8+M11+SUM(M12:M22)-M23-M24</f>
        <v>6604802</v>
      </c>
    </row>
    <row r="26" spans="1:13" ht="12.75">
      <c r="A26" s="208" t="s">
        <v>20</v>
      </c>
      <c r="B26" s="209"/>
      <c r="C26" s="209"/>
      <c r="D26" s="209"/>
      <c r="E26" s="209"/>
      <c r="F26" s="209"/>
      <c r="G26" s="209"/>
      <c r="H26" s="210"/>
      <c r="I26" s="1">
        <v>68</v>
      </c>
      <c r="J26" s="10">
        <v>3173938</v>
      </c>
      <c r="K26" s="10">
        <v>-2064338</v>
      </c>
      <c r="L26" s="10">
        <v>17596704</v>
      </c>
      <c r="M26" s="10">
        <v>6835815</v>
      </c>
    </row>
    <row r="27" spans="1:13" ht="12.75">
      <c r="A27" s="216" t="s">
        <v>25</v>
      </c>
      <c r="B27" s="217"/>
      <c r="C27" s="217"/>
      <c r="D27" s="217"/>
      <c r="E27" s="217"/>
      <c r="F27" s="217"/>
      <c r="G27" s="217"/>
      <c r="H27" s="218"/>
      <c r="I27" s="1">
        <v>69</v>
      </c>
      <c r="J27" s="33">
        <f>J25-J26</f>
        <v>10213804</v>
      </c>
      <c r="K27" s="33">
        <f>K25-K26</f>
        <v>-3278622</v>
      </c>
      <c r="L27" s="33">
        <f>L25-L26</f>
        <v>2518985</v>
      </c>
      <c r="M27" s="33">
        <f>M25-M26</f>
        <v>-231013</v>
      </c>
    </row>
    <row r="28" spans="1:13" ht="12.75">
      <c r="A28" s="216" t="s">
        <v>21</v>
      </c>
      <c r="B28" s="217"/>
      <c r="C28" s="217"/>
      <c r="D28" s="217"/>
      <c r="E28" s="217"/>
      <c r="F28" s="217"/>
      <c r="G28" s="217"/>
      <c r="H28" s="218"/>
      <c r="I28" s="1">
        <v>70</v>
      </c>
      <c r="J28" s="10">
        <v>2084695</v>
      </c>
      <c r="K28" s="10">
        <v>-736473</v>
      </c>
      <c r="L28" s="10">
        <v>503797</v>
      </c>
      <c r="M28" s="10">
        <v>-46810</v>
      </c>
    </row>
    <row r="29" spans="1:13" ht="12.75">
      <c r="A29" s="216" t="s">
        <v>26</v>
      </c>
      <c r="B29" s="217"/>
      <c r="C29" s="217"/>
      <c r="D29" s="217"/>
      <c r="E29" s="217"/>
      <c r="F29" s="217"/>
      <c r="G29" s="217"/>
      <c r="H29" s="218"/>
      <c r="I29" s="1">
        <v>71</v>
      </c>
      <c r="J29" s="33">
        <f>J27-J28</f>
        <v>8129109</v>
      </c>
      <c r="K29" s="33">
        <f>K27-K28</f>
        <v>-2542149</v>
      </c>
      <c r="L29" s="33">
        <f>L27-L28</f>
        <v>2015188</v>
      </c>
      <c r="M29" s="33">
        <f>M27-M28</f>
        <v>-184203</v>
      </c>
    </row>
    <row r="30" spans="1:13" ht="12.75">
      <c r="A30" s="208" t="s">
        <v>22</v>
      </c>
      <c r="B30" s="209"/>
      <c r="C30" s="209"/>
      <c r="D30" s="209"/>
      <c r="E30" s="209"/>
      <c r="F30" s="209"/>
      <c r="G30" s="209"/>
      <c r="H30" s="210"/>
      <c r="I30" s="1">
        <v>72</v>
      </c>
      <c r="J30" s="71"/>
      <c r="K30" s="71"/>
      <c r="L30" s="71"/>
      <c r="M30" s="71"/>
    </row>
    <row r="31" spans="1:13" ht="12.75" customHeight="1">
      <c r="A31" s="222" t="s">
        <v>200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49"/>
    </row>
    <row r="32" spans="1:13" ht="12.75">
      <c r="A32" s="245" t="s">
        <v>23</v>
      </c>
      <c r="B32" s="246"/>
      <c r="C32" s="246"/>
      <c r="D32" s="246"/>
      <c r="E32" s="246"/>
      <c r="F32" s="246"/>
      <c r="G32" s="246"/>
      <c r="H32" s="247"/>
      <c r="I32" s="3">
        <v>73</v>
      </c>
      <c r="J32" s="34"/>
      <c r="K32" s="34"/>
      <c r="L32" s="34"/>
      <c r="M32" s="34"/>
    </row>
    <row r="33" spans="1:13" ht="12.75">
      <c r="A33" s="216" t="s">
        <v>24</v>
      </c>
      <c r="B33" s="209"/>
      <c r="C33" s="209"/>
      <c r="D33" s="209"/>
      <c r="E33" s="209"/>
      <c r="F33" s="209"/>
      <c r="G33" s="209"/>
      <c r="H33" s="210"/>
      <c r="I33" s="1">
        <v>74</v>
      </c>
      <c r="J33" s="10"/>
      <c r="K33" s="10"/>
      <c r="L33" s="10"/>
      <c r="M33" s="10"/>
    </row>
    <row r="34" spans="1:13" ht="12.75">
      <c r="A34" s="248" t="s">
        <v>73</v>
      </c>
      <c r="B34" s="212"/>
      <c r="C34" s="212"/>
      <c r="D34" s="212"/>
      <c r="E34" s="212"/>
      <c r="F34" s="212"/>
      <c r="G34" s="212"/>
      <c r="H34" s="213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H2:I2" name="Range1"/>
    <protectedRange sqref="E2:F2" name="Range1_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K50" sqref="K50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50" t="s">
        <v>182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3:11" ht="12.75">
      <c r="C2" s="205" t="s">
        <v>183</v>
      </c>
      <c r="D2" s="277"/>
      <c r="E2" s="206" t="s">
        <v>226</v>
      </c>
      <c r="F2" s="207"/>
      <c r="G2" s="32" t="s">
        <v>69</v>
      </c>
      <c r="H2" s="206" t="s">
        <v>227</v>
      </c>
      <c r="I2" s="207"/>
      <c r="J2" s="278" t="s">
        <v>187</v>
      </c>
      <c r="K2" s="238"/>
    </row>
    <row r="3" spans="1:11" ht="45">
      <c r="A3" s="253" t="s">
        <v>153</v>
      </c>
      <c r="B3" s="253"/>
      <c r="C3" s="253"/>
      <c r="D3" s="253"/>
      <c r="E3" s="253"/>
      <c r="F3" s="253"/>
      <c r="G3" s="253"/>
      <c r="H3" s="253"/>
      <c r="I3" s="37" t="s">
        <v>189</v>
      </c>
      <c r="J3" s="38" t="s">
        <v>225</v>
      </c>
      <c r="K3" s="38" t="s">
        <v>234</v>
      </c>
    </row>
    <row r="4" spans="1:11" ht="12.75">
      <c r="A4" s="254">
        <v>1</v>
      </c>
      <c r="B4" s="254"/>
      <c r="C4" s="254"/>
      <c r="D4" s="254"/>
      <c r="E4" s="254"/>
      <c r="F4" s="254"/>
      <c r="G4" s="254"/>
      <c r="H4" s="254"/>
      <c r="I4" s="39">
        <v>2</v>
      </c>
      <c r="J4" s="40" t="s">
        <v>180</v>
      </c>
      <c r="K4" s="40" t="s">
        <v>181</v>
      </c>
    </row>
    <row r="5" spans="1:11" ht="12.75">
      <c r="A5" s="222" t="s">
        <v>81</v>
      </c>
      <c r="B5" s="223"/>
      <c r="C5" s="223"/>
      <c r="D5" s="223"/>
      <c r="E5" s="223"/>
      <c r="F5" s="223"/>
      <c r="G5" s="223"/>
      <c r="H5" s="223"/>
      <c r="I5" s="255"/>
      <c r="J5" s="255"/>
      <c r="K5" s="256"/>
    </row>
    <row r="6" spans="1:11" ht="12.75">
      <c r="A6" s="257" t="s">
        <v>186</v>
      </c>
      <c r="B6" s="258"/>
      <c r="C6" s="258"/>
      <c r="D6" s="258"/>
      <c r="E6" s="258"/>
      <c r="F6" s="258"/>
      <c r="G6" s="258"/>
      <c r="H6" s="259"/>
      <c r="I6" s="1">
        <v>1</v>
      </c>
      <c r="J6" s="36">
        <f>SUM(J7:J12)</f>
        <v>23053239</v>
      </c>
      <c r="K6" s="36">
        <f>SUM(K7:K12)</f>
        <v>29539315.89</v>
      </c>
    </row>
    <row r="7" spans="1:11" ht="12.75">
      <c r="A7" s="260" t="s">
        <v>82</v>
      </c>
      <c r="B7" s="261"/>
      <c r="C7" s="261"/>
      <c r="D7" s="261"/>
      <c r="E7" s="261"/>
      <c r="F7" s="261"/>
      <c r="G7" s="261"/>
      <c r="H7" s="262"/>
      <c r="I7" s="1">
        <v>2</v>
      </c>
      <c r="J7" s="10">
        <v>10213804</v>
      </c>
      <c r="K7" s="10">
        <v>2518984.89</v>
      </c>
    </row>
    <row r="8" spans="1:11" ht="12.75">
      <c r="A8" s="260" t="s">
        <v>83</v>
      </c>
      <c r="B8" s="261"/>
      <c r="C8" s="261"/>
      <c r="D8" s="261"/>
      <c r="E8" s="261"/>
      <c r="F8" s="261"/>
      <c r="G8" s="261"/>
      <c r="H8" s="262"/>
      <c r="I8" s="1">
        <v>3</v>
      </c>
      <c r="J8" s="10">
        <v>3173939</v>
      </c>
      <c r="K8" s="10">
        <v>17596704</v>
      </c>
    </row>
    <row r="9" spans="1:11" ht="12.75">
      <c r="A9" s="260" t="s">
        <v>84</v>
      </c>
      <c r="B9" s="261"/>
      <c r="C9" s="261"/>
      <c r="D9" s="261"/>
      <c r="E9" s="261"/>
      <c r="F9" s="261"/>
      <c r="G9" s="261"/>
      <c r="H9" s="262"/>
      <c r="I9" s="1">
        <v>4</v>
      </c>
      <c r="J9" s="10">
        <v>9470352</v>
      </c>
      <c r="K9" s="10">
        <v>9563581</v>
      </c>
    </row>
    <row r="10" spans="1:11" ht="23.25" customHeight="1">
      <c r="A10" s="260" t="s">
        <v>85</v>
      </c>
      <c r="B10" s="261"/>
      <c r="C10" s="261"/>
      <c r="D10" s="261"/>
      <c r="E10" s="261"/>
      <c r="F10" s="261"/>
      <c r="G10" s="261"/>
      <c r="H10" s="262"/>
      <c r="I10" s="1">
        <v>5</v>
      </c>
      <c r="J10" s="10">
        <v>0</v>
      </c>
      <c r="K10" s="10">
        <v>0</v>
      </c>
    </row>
    <row r="11" spans="1:11" ht="12.75">
      <c r="A11" s="260" t="s">
        <v>1</v>
      </c>
      <c r="B11" s="261"/>
      <c r="C11" s="261"/>
      <c r="D11" s="261"/>
      <c r="E11" s="261"/>
      <c r="F11" s="261"/>
      <c r="G11" s="261"/>
      <c r="H11" s="262"/>
      <c r="I11" s="1">
        <v>6</v>
      </c>
      <c r="J11" s="10">
        <v>195144</v>
      </c>
      <c r="K11" s="10">
        <v>-139954</v>
      </c>
    </row>
    <row r="12" spans="1:11" ht="12.75">
      <c r="A12" s="260" t="s">
        <v>2</v>
      </c>
      <c r="B12" s="261"/>
      <c r="C12" s="261"/>
      <c r="D12" s="261"/>
      <c r="E12" s="261"/>
      <c r="F12" s="261"/>
      <c r="G12" s="261"/>
      <c r="H12" s="262"/>
      <c r="I12" s="1">
        <v>7</v>
      </c>
      <c r="J12" s="10">
        <v>0</v>
      </c>
      <c r="K12" s="10">
        <v>0</v>
      </c>
    </row>
    <row r="13" spans="1:11" ht="12.75">
      <c r="A13" s="263" t="s">
        <v>86</v>
      </c>
      <c r="B13" s="261"/>
      <c r="C13" s="261"/>
      <c r="D13" s="261"/>
      <c r="E13" s="261"/>
      <c r="F13" s="261"/>
      <c r="G13" s="261"/>
      <c r="H13" s="262"/>
      <c r="I13" s="1">
        <v>8</v>
      </c>
      <c r="J13" s="33">
        <f>SUM(J14:J21)</f>
        <v>37712198</v>
      </c>
      <c r="K13" s="33">
        <f>SUM(K14:K21)</f>
        <v>-208762225</v>
      </c>
    </row>
    <row r="14" spans="1:11" ht="12.75">
      <c r="A14" s="260" t="s">
        <v>87</v>
      </c>
      <c r="B14" s="261"/>
      <c r="C14" s="261"/>
      <c r="D14" s="261"/>
      <c r="E14" s="261"/>
      <c r="F14" s="261"/>
      <c r="G14" s="261"/>
      <c r="H14" s="262"/>
      <c r="I14" s="1">
        <v>9</v>
      </c>
      <c r="J14" s="10">
        <v>-1485864</v>
      </c>
      <c r="K14" s="10">
        <v>-842328</v>
      </c>
    </row>
    <row r="15" spans="1:11" ht="12.75">
      <c r="A15" s="260" t="s">
        <v>88</v>
      </c>
      <c r="B15" s="261"/>
      <c r="C15" s="261"/>
      <c r="D15" s="261"/>
      <c r="E15" s="261"/>
      <c r="F15" s="261"/>
      <c r="G15" s="261"/>
      <c r="H15" s="262"/>
      <c r="I15" s="1">
        <v>10</v>
      </c>
      <c r="J15" s="10">
        <v>-29067667</v>
      </c>
      <c r="K15" s="10">
        <v>-66559853</v>
      </c>
    </row>
    <row r="16" spans="1:11" ht="12.75">
      <c r="A16" s="260" t="s">
        <v>89</v>
      </c>
      <c r="B16" s="261"/>
      <c r="C16" s="261"/>
      <c r="D16" s="261"/>
      <c r="E16" s="261"/>
      <c r="F16" s="261"/>
      <c r="G16" s="261"/>
      <c r="H16" s="262"/>
      <c r="I16" s="1">
        <v>11</v>
      </c>
      <c r="J16" s="10">
        <v>675272</v>
      </c>
      <c r="K16" s="10">
        <v>18925020</v>
      </c>
    </row>
    <row r="17" spans="1:11" ht="12.75">
      <c r="A17" s="260" t="s">
        <v>90</v>
      </c>
      <c r="B17" s="261"/>
      <c r="C17" s="261"/>
      <c r="D17" s="261"/>
      <c r="E17" s="261"/>
      <c r="F17" s="261"/>
      <c r="G17" s="261"/>
      <c r="H17" s="262"/>
      <c r="I17" s="1">
        <v>12</v>
      </c>
      <c r="J17" s="10">
        <v>83789958</v>
      </c>
      <c r="K17" s="10">
        <v>30134645</v>
      </c>
    </row>
    <row r="18" spans="1:11" ht="25.5" customHeight="1">
      <c r="A18" s="260" t="s">
        <v>3</v>
      </c>
      <c r="B18" s="261"/>
      <c r="C18" s="261"/>
      <c r="D18" s="261"/>
      <c r="E18" s="261"/>
      <c r="F18" s="261"/>
      <c r="G18" s="261"/>
      <c r="H18" s="262"/>
      <c r="I18" s="1">
        <v>13</v>
      </c>
      <c r="J18" s="10">
        <v>0</v>
      </c>
      <c r="K18" s="10">
        <v>0</v>
      </c>
    </row>
    <row r="19" spans="1:11" ht="12.75">
      <c r="A19" s="260" t="s">
        <v>35</v>
      </c>
      <c r="B19" s="261"/>
      <c r="C19" s="261"/>
      <c r="D19" s="261"/>
      <c r="E19" s="261"/>
      <c r="F19" s="261"/>
      <c r="G19" s="261"/>
      <c r="H19" s="262"/>
      <c r="I19" s="1">
        <v>14</v>
      </c>
      <c r="J19" s="10">
        <v>-16912842</v>
      </c>
      <c r="K19" s="10">
        <v>-188865352</v>
      </c>
    </row>
    <row r="20" spans="1:11" ht="22.5" customHeight="1">
      <c r="A20" s="264" t="s">
        <v>4</v>
      </c>
      <c r="B20" s="265"/>
      <c r="C20" s="265"/>
      <c r="D20" s="265"/>
      <c r="E20" s="265"/>
      <c r="F20" s="265"/>
      <c r="G20" s="265"/>
      <c r="H20" s="266"/>
      <c r="I20" s="1">
        <v>15</v>
      </c>
      <c r="J20" s="10">
        <v>0</v>
      </c>
      <c r="K20" s="10">
        <v>0</v>
      </c>
    </row>
    <row r="21" spans="1:11" ht="12.75">
      <c r="A21" s="260" t="s">
        <v>91</v>
      </c>
      <c r="B21" s="267"/>
      <c r="C21" s="267"/>
      <c r="D21" s="267"/>
      <c r="E21" s="267"/>
      <c r="F21" s="267"/>
      <c r="G21" s="267"/>
      <c r="H21" s="268"/>
      <c r="I21" s="1">
        <v>16</v>
      </c>
      <c r="J21" s="10">
        <v>713341</v>
      </c>
      <c r="K21" s="10">
        <v>-1554357</v>
      </c>
    </row>
    <row r="22" spans="1:11" ht="12.75">
      <c r="A22" s="263" t="s">
        <v>92</v>
      </c>
      <c r="B22" s="267"/>
      <c r="C22" s="267"/>
      <c r="D22" s="267"/>
      <c r="E22" s="267"/>
      <c r="F22" s="267"/>
      <c r="G22" s="267"/>
      <c r="H22" s="268"/>
      <c r="I22" s="1">
        <v>17</v>
      </c>
      <c r="J22" s="33">
        <f>SUM(J23:J26)</f>
        <v>47147164</v>
      </c>
      <c r="K22" s="33">
        <f>SUM(K23:K26)</f>
        <v>-72746262</v>
      </c>
    </row>
    <row r="23" spans="1:11" ht="12.75">
      <c r="A23" s="260" t="s">
        <v>93</v>
      </c>
      <c r="B23" s="267"/>
      <c r="C23" s="267"/>
      <c r="D23" s="267"/>
      <c r="E23" s="267"/>
      <c r="F23" s="267"/>
      <c r="G23" s="267"/>
      <c r="H23" s="268"/>
      <c r="I23" s="1">
        <v>18</v>
      </c>
      <c r="J23" s="10">
        <v>-31524222</v>
      </c>
      <c r="K23" s="10">
        <v>72236532</v>
      </c>
    </row>
    <row r="24" spans="1:11" ht="12.75">
      <c r="A24" s="260" t="s">
        <v>94</v>
      </c>
      <c r="B24" s="267"/>
      <c r="C24" s="267"/>
      <c r="D24" s="267"/>
      <c r="E24" s="267"/>
      <c r="F24" s="267"/>
      <c r="G24" s="267"/>
      <c r="H24" s="268"/>
      <c r="I24" s="1">
        <v>19</v>
      </c>
      <c r="J24" s="10">
        <v>71242317</v>
      </c>
      <c r="K24" s="10">
        <v>-135754199</v>
      </c>
    </row>
    <row r="25" spans="1:11" ht="12.75">
      <c r="A25" s="260" t="s">
        <v>95</v>
      </c>
      <c r="B25" s="267"/>
      <c r="C25" s="267"/>
      <c r="D25" s="267"/>
      <c r="E25" s="267"/>
      <c r="F25" s="267"/>
      <c r="G25" s="267"/>
      <c r="H25" s="268"/>
      <c r="I25" s="1">
        <v>20</v>
      </c>
      <c r="J25" s="10">
        <v>0</v>
      </c>
      <c r="K25" s="10">
        <v>0</v>
      </c>
    </row>
    <row r="26" spans="1:11" ht="12.75">
      <c r="A26" s="260" t="s">
        <v>96</v>
      </c>
      <c r="B26" s="267"/>
      <c r="C26" s="267"/>
      <c r="D26" s="267"/>
      <c r="E26" s="267"/>
      <c r="F26" s="267"/>
      <c r="G26" s="267"/>
      <c r="H26" s="268"/>
      <c r="I26" s="1">
        <v>21</v>
      </c>
      <c r="J26" s="10">
        <v>7429069</v>
      </c>
      <c r="K26" s="10">
        <v>-9228595</v>
      </c>
    </row>
    <row r="27" spans="1:11" ht="23.25" customHeight="1">
      <c r="A27" s="263" t="s">
        <v>98</v>
      </c>
      <c r="B27" s="267"/>
      <c r="C27" s="267"/>
      <c r="D27" s="267"/>
      <c r="E27" s="267"/>
      <c r="F27" s="267"/>
      <c r="G27" s="267"/>
      <c r="H27" s="268"/>
      <c r="I27" s="1">
        <v>22</v>
      </c>
      <c r="J27" s="33">
        <f>J6+J13+J22</f>
        <v>107912601</v>
      </c>
      <c r="K27" s="33">
        <f>K6+K13+K22</f>
        <v>-251969171.11</v>
      </c>
    </row>
    <row r="28" spans="1:11" ht="12.75">
      <c r="A28" s="269" t="s">
        <v>97</v>
      </c>
      <c r="B28" s="270"/>
      <c r="C28" s="270"/>
      <c r="D28" s="270"/>
      <c r="E28" s="270"/>
      <c r="F28" s="270"/>
      <c r="G28" s="270"/>
      <c r="H28" s="271"/>
      <c r="I28" s="1">
        <v>23</v>
      </c>
      <c r="J28" s="10">
        <v>-3095457</v>
      </c>
      <c r="K28" s="10">
        <v>-3307067</v>
      </c>
    </row>
    <row r="29" spans="1:11" ht="12.75">
      <c r="A29" s="272" t="s">
        <v>64</v>
      </c>
      <c r="B29" s="273"/>
      <c r="C29" s="273"/>
      <c r="D29" s="273"/>
      <c r="E29" s="273"/>
      <c r="F29" s="273"/>
      <c r="G29" s="273"/>
      <c r="H29" s="274"/>
      <c r="I29" s="1">
        <v>24</v>
      </c>
      <c r="J29" s="35">
        <f>J27+J28</f>
        <v>104817144</v>
      </c>
      <c r="K29" s="35">
        <f>K27+K28</f>
        <v>-255276238.11</v>
      </c>
    </row>
    <row r="30" spans="1:11" ht="12.75">
      <c r="A30" s="222" t="s">
        <v>99</v>
      </c>
      <c r="B30" s="223"/>
      <c r="C30" s="223"/>
      <c r="D30" s="223"/>
      <c r="E30" s="223"/>
      <c r="F30" s="223"/>
      <c r="G30" s="223"/>
      <c r="H30" s="223"/>
      <c r="I30" s="255"/>
      <c r="J30" s="255"/>
      <c r="K30" s="256"/>
    </row>
    <row r="31" spans="1:11" ht="12.75">
      <c r="A31" s="257" t="s">
        <v>100</v>
      </c>
      <c r="B31" s="275"/>
      <c r="C31" s="275"/>
      <c r="D31" s="275"/>
      <c r="E31" s="275"/>
      <c r="F31" s="275"/>
      <c r="G31" s="275"/>
      <c r="H31" s="276"/>
      <c r="I31" s="1">
        <v>25</v>
      </c>
      <c r="J31" s="63">
        <f>SUM(J32:J36)</f>
        <v>-6108175</v>
      </c>
      <c r="K31" s="63">
        <f>SUM(K32:K36)</f>
        <v>-45150891</v>
      </c>
    </row>
    <row r="32" spans="1:11" ht="23.25" customHeight="1">
      <c r="A32" s="260" t="s">
        <v>117</v>
      </c>
      <c r="B32" s="267"/>
      <c r="C32" s="267"/>
      <c r="D32" s="267"/>
      <c r="E32" s="267"/>
      <c r="F32" s="267"/>
      <c r="G32" s="267"/>
      <c r="H32" s="268"/>
      <c r="I32" s="1">
        <v>26</v>
      </c>
      <c r="J32" s="64">
        <v>-42535447</v>
      </c>
      <c r="K32" s="64">
        <v>-19193738</v>
      </c>
    </row>
    <row r="33" spans="1:11" ht="25.5" customHeight="1">
      <c r="A33" s="260" t="s">
        <v>101</v>
      </c>
      <c r="B33" s="267"/>
      <c r="C33" s="267"/>
      <c r="D33" s="267"/>
      <c r="E33" s="267"/>
      <c r="F33" s="267"/>
      <c r="G33" s="267"/>
      <c r="H33" s="268"/>
      <c r="I33" s="1">
        <v>27</v>
      </c>
      <c r="J33" s="64">
        <v>-1200000</v>
      </c>
      <c r="K33" s="64">
        <v>0</v>
      </c>
    </row>
    <row r="34" spans="1:11" ht="23.25" customHeight="1">
      <c r="A34" s="260" t="s">
        <v>102</v>
      </c>
      <c r="B34" s="267"/>
      <c r="C34" s="267"/>
      <c r="D34" s="267"/>
      <c r="E34" s="267"/>
      <c r="F34" s="267"/>
      <c r="G34" s="267"/>
      <c r="H34" s="268"/>
      <c r="I34" s="1">
        <v>28</v>
      </c>
      <c r="J34" s="64">
        <v>36391077</v>
      </c>
      <c r="K34" s="64">
        <v>-27436314</v>
      </c>
    </row>
    <row r="35" spans="1:11" ht="12.75">
      <c r="A35" s="260" t="s">
        <v>103</v>
      </c>
      <c r="B35" s="267"/>
      <c r="C35" s="267"/>
      <c r="D35" s="267"/>
      <c r="E35" s="267"/>
      <c r="F35" s="267"/>
      <c r="G35" s="267"/>
      <c r="H35" s="268"/>
      <c r="I35" s="1">
        <v>29</v>
      </c>
      <c r="J35" s="64">
        <v>1236195</v>
      </c>
      <c r="K35" s="64">
        <v>1479161</v>
      </c>
    </row>
    <row r="36" spans="1:11" ht="12.75">
      <c r="A36" s="260" t="s">
        <v>104</v>
      </c>
      <c r="B36" s="267"/>
      <c r="C36" s="267"/>
      <c r="D36" s="267"/>
      <c r="E36" s="267"/>
      <c r="F36" s="267"/>
      <c r="G36" s="267"/>
      <c r="H36" s="268"/>
      <c r="I36" s="1">
        <v>30</v>
      </c>
      <c r="J36" s="65">
        <v>0</v>
      </c>
      <c r="K36" s="65">
        <v>0</v>
      </c>
    </row>
    <row r="37" spans="1:11" ht="12.75">
      <c r="A37" s="222" t="s">
        <v>105</v>
      </c>
      <c r="B37" s="223"/>
      <c r="C37" s="223"/>
      <c r="D37" s="223"/>
      <c r="E37" s="223"/>
      <c r="F37" s="223"/>
      <c r="G37" s="223"/>
      <c r="H37" s="223"/>
      <c r="I37" s="255"/>
      <c r="J37" s="255"/>
      <c r="K37" s="256"/>
    </row>
    <row r="38" spans="1:11" ht="12.75">
      <c r="A38" s="257" t="s">
        <v>112</v>
      </c>
      <c r="B38" s="275"/>
      <c r="C38" s="275"/>
      <c r="D38" s="275"/>
      <c r="E38" s="275"/>
      <c r="F38" s="275"/>
      <c r="G38" s="275"/>
      <c r="H38" s="276"/>
      <c r="I38" s="1">
        <v>31</v>
      </c>
      <c r="J38" s="63">
        <f>SUM(J39:J44)</f>
        <v>74478334</v>
      </c>
      <c r="K38" s="63">
        <f>SUM(K39:K44)</f>
        <v>102451496</v>
      </c>
    </row>
    <row r="39" spans="1:11" ht="12.75">
      <c r="A39" s="260" t="s">
        <v>106</v>
      </c>
      <c r="B39" s="267"/>
      <c r="C39" s="267"/>
      <c r="D39" s="267"/>
      <c r="E39" s="267"/>
      <c r="F39" s="267"/>
      <c r="G39" s="267"/>
      <c r="H39" s="268"/>
      <c r="I39" s="1">
        <v>32</v>
      </c>
      <c r="J39" s="64">
        <v>74326294</v>
      </c>
      <c r="K39" s="64">
        <v>48748701</v>
      </c>
    </row>
    <row r="40" spans="1:11" ht="12.75">
      <c r="A40" s="260" t="s">
        <v>107</v>
      </c>
      <c r="B40" s="267"/>
      <c r="C40" s="267"/>
      <c r="D40" s="267"/>
      <c r="E40" s="267"/>
      <c r="F40" s="267"/>
      <c r="G40" s="267"/>
      <c r="H40" s="268"/>
      <c r="I40" s="1">
        <v>33</v>
      </c>
      <c r="J40" s="64">
        <v>0</v>
      </c>
      <c r="K40" s="64">
        <v>0</v>
      </c>
    </row>
    <row r="41" spans="1:11" ht="12.75">
      <c r="A41" s="260" t="s">
        <v>108</v>
      </c>
      <c r="B41" s="267"/>
      <c r="C41" s="267"/>
      <c r="D41" s="267"/>
      <c r="E41" s="267"/>
      <c r="F41" s="267"/>
      <c r="G41" s="267"/>
      <c r="H41" s="268"/>
      <c r="I41" s="1">
        <v>34</v>
      </c>
      <c r="J41" s="64">
        <v>152040</v>
      </c>
      <c r="K41" s="64">
        <v>53702795</v>
      </c>
    </row>
    <row r="42" spans="1:11" ht="12.75">
      <c r="A42" s="260" t="s">
        <v>109</v>
      </c>
      <c r="B42" s="267"/>
      <c r="C42" s="267"/>
      <c r="D42" s="267"/>
      <c r="E42" s="267"/>
      <c r="F42" s="267"/>
      <c r="G42" s="267"/>
      <c r="H42" s="268"/>
      <c r="I42" s="1">
        <v>35</v>
      </c>
      <c r="J42" s="64">
        <v>0</v>
      </c>
      <c r="K42" s="64">
        <v>0</v>
      </c>
    </row>
    <row r="43" spans="1:11" ht="12.75">
      <c r="A43" s="260" t="s">
        <v>110</v>
      </c>
      <c r="B43" s="267"/>
      <c r="C43" s="267"/>
      <c r="D43" s="267"/>
      <c r="E43" s="267"/>
      <c r="F43" s="267"/>
      <c r="G43" s="267"/>
      <c r="H43" s="268"/>
      <c r="I43" s="1">
        <v>36</v>
      </c>
      <c r="J43" s="64">
        <v>0</v>
      </c>
      <c r="K43" s="64">
        <v>0</v>
      </c>
    </row>
    <row r="44" spans="1:11" ht="12.75">
      <c r="A44" s="260" t="s">
        <v>111</v>
      </c>
      <c r="B44" s="267"/>
      <c r="C44" s="267"/>
      <c r="D44" s="267"/>
      <c r="E44" s="267"/>
      <c r="F44" s="267"/>
      <c r="G44" s="267"/>
      <c r="H44" s="268"/>
      <c r="I44" s="1">
        <v>37</v>
      </c>
      <c r="J44" s="64">
        <v>0</v>
      </c>
      <c r="K44" s="64">
        <v>0</v>
      </c>
    </row>
    <row r="45" spans="1:11" ht="23.25" customHeight="1">
      <c r="A45" s="263" t="s">
        <v>113</v>
      </c>
      <c r="B45" s="267"/>
      <c r="C45" s="267"/>
      <c r="D45" s="267"/>
      <c r="E45" s="267"/>
      <c r="F45" s="267"/>
      <c r="G45" s="267"/>
      <c r="H45" s="268"/>
      <c r="I45" s="1">
        <v>38</v>
      </c>
      <c r="J45" s="66">
        <f>J29+J31+J38</f>
        <v>173187303</v>
      </c>
      <c r="K45" s="66">
        <f>K29+K31+K38</f>
        <v>-197975633.11</v>
      </c>
    </row>
    <row r="46" spans="1:11" ht="12.75">
      <c r="A46" s="260" t="s">
        <v>114</v>
      </c>
      <c r="B46" s="267"/>
      <c r="C46" s="267"/>
      <c r="D46" s="267"/>
      <c r="E46" s="267"/>
      <c r="F46" s="267"/>
      <c r="G46" s="267"/>
      <c r="H46" s="268"/>
      <c r="I46" s="1">
        <v>39</v>
      </c>
      <c r="J46" s="64"/>
      <c r="K46" s="64"/>
    </row>
    <row r="47" spans="1:11" ht="12.75">
      <c r="A47" s="263" t="s">
        <v>5</v>
      </c>
      <c r="B47" s="267"/>
      <c r="C47" s="267"/>
      <c r="D47" s="267"/>
      <c r="E47" s="267"/>
      <c r="F47" s="267"/>
      <c r="G47" s="267"/>
      <c r="H47" s="268"/>
      <c r="I47" s="1">
        <v>40</v>
      </c>
      <c r="J47" s="66">
        <f>J45+J46</f>
        <v>173187303</v>
      </c>
      <c r="K47" s="66">
        <f>K45+K46</f>
        <v>-197975633.11</v>
      </c>
    </row>
    <row r="48" spans="1:11" ht="12.75">
      <c r="A48" s="263" t="s">
        <v>115</v>
      </c>
      <c r="B48" s="267"/>
      <c r="C48" s="267"/>
      <c r="D48" s="267"/>
      <c r="E48" s="267"/>
      <c r="F48" s="267"/>
      <c r="G48" s="267"/>
      <c r="H48" s="268"/>
      <c r="I48" s="2">
        <v>41</v>
      </c>
      <c r="J48" s="64">
        <v>345116514</v>
      </c>
      <c r="K48" s="64">
        <v>518303817</v>
      </c>
    </row>
    <row r="49" spans="1:11" ht="12.75">
      <c r="A49" s="279" t="s">
        <v>116</v>
      </c>
      <c r="B49" s="280"/>
      <c r="C49" s="280"/>
      <c r="D49" s="280"/>
      <c r="E49" s="280"/>
      <c r="F49" s="280"/>
      <c r="G49" s="280"/>
      <c r="H49" s="281"/>
      <c r="I49" s="4">
        <v>42</v>
      </c>
      <c r="J49" s="67">
        <f>IF(J47+J48&gt;=0,J47+J48,0)</f>
        <v>518303817</v>
      </c>
      <c r="K49" s="67">
        <f>IF(K47+K48&gt;=0,K47+K48,0)</f>
        <v>320328183.89</v>
      </c>
    </row>
    <row r="50" spans="10:11" ht="12.75">
      <c r="J50" s="62"/>
      <c r="K50" s="62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421875" style="26" bestFit="1" customWidth="1"/>
    <col min="9" max="9" width="9.8515625" style="26" bestFit="1" customWidth="1"/>
    <col min="10" max="10" width="10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3:12" ht="12.75" customHeight="1">
      <c r="C2" s="292" t="s">
        <v>184</v>
      </c>
      <c r="D2" s="293"/>
      <c r="E2" s="206" t="s">
        <v>226</v>
      </c>
      <c r="F2" s="207"/>
      <c r="G2" s="41" t="s">
        <v>69</v>
      </c>
      <c r="H2" s="206" t="s">
        <v>227</v>
      </c>
      <c r="I2" s="207"/>
      <c r="K2" s="238" t="s">
        <v>187</v>
      </c>
      <c r="L2" s="238"/>
    </row>
    <row r="3" spans="1:12" ht="12.75" customHeight="1">
      <c r="A3" s="253" t="s">
        <v>153</v>
      </c>
      <c r="B3" s="253"/>
      <c r="C3" s="253"/>
      <c r="D3" s="253" t="s">
        <v>189</v>
      </c>
      <c r="E3" s="254" t="s">
        <v>148</v>
      </c>
      <c r="F3" s="285"/>
      <c r="G3" s="285"/>
      <c r="H3" s="285"/>
      <c r="I3" s="285"/>
      <c r="J3" s="285"/>
      <c r="K3" s="254" t="s">
        <v>150</v>
      </c>
      <c r="L3" s="254" t="s">
        <v>151</v>
      </c>
    </row>
    <row r="4" spans="1:12" ht="90">
      <c r="A4" s="285"/>
      <c r="B4" s="285"/>
      <c r="C4" s="285"/>
      <c r="D4" s="285"/>
      <c r="E4" s="38" t="s">
        <v>171</v>
      </c>
      <c r="F4" s="38" t="s">
        <v>34</v>
      </c>
      <c r="G4" s="38" t="s">
        <v>147</v>
      </c>
      <c r="H4" s="38" t="s">
        <v>149</v>
      </c>
      <c r="I4" s="38" t="s">
        <v>163</v>
      </c>
      <c r="J4" s="42" t="s">
        <v>152</v>
      </c>
      <c r="K4" s="254"/>
      <c r="L4" s="254"/>
    </row>
    <row r="5" spans="1:12" ht="12.75">
      <c r="A5" s="282">
        <v>1</v>
      </c>
      <c r="B5" s="282"/>
      <c r="C5" s="282"/>
      <c r="D5" s="43">
        <v>2</v>
      </c>
      <c r="E5" s="40" t="s">
        <v>180</v>
      </c>
      <c r="F5" s="40" t="s">
        <v>181</v>
      </c>
      <c r="G5" s="40" t="s">
        <v>190</v>
      </c>
      <c r="H5" s="40" t="s">
        <v>191</v>
      </c>
      <c r="I5" s="40" t="s">
        <v>192</v>
      </c>
      <c r="J5" s="40" t="s">
        <v>193</v>
      </c>
      <c r="K5" s="40" t="s">
        <v>194</v>
      </c>
      <c r="L5" s="40" t="s">
        <v>195</v>
      </c>
    </row>
    <row r="6" spans="1:12" ht="12.75">
      <c r="A6" s="283" t="s">
        <v>155</v>
      </c>
      <c r="B6" s="284"/>
      <c r="C6" s="284"/>
      <c r="D6" s="8">
        <v>1</v>
      </c>
      <c r="E6" s="57">
        <v>267499600</v>
      </c>
      <c r="F6" s="57">
        <v>-11081779</v>
      </c>
      <c r="G6" s="57">
        <v>139961898</v>
      </c>
      <c r="H6" s="57">
        <v>8129109</v>
      </c>
      <c r="I6" s="57">
        <v>0</v>
      </c>
      <c r="J6" s="57">
        <v>-11049086</v>
      </c>
      <c r="K6" s="57">
        <v>0</v>
      </c>
      <c r="L6" s="57">
        <v>393459742</v>
      </c>
    </row>
    <row r="7" spans="1:12" ht="18.75" customHeight="1">
      <c r="A7" s="286" t="s">
        <v>156</v>
      </c>
      <c r="B7" s="287"/>
      <c r="C7" s="287"/>
      <c r="D7" s="1">
        <v>2</v>
      </c>
      <c r="E7" s="56"/>
      <c r="F7" s="56"/>
      <c r="G7" s="56"/>
      <c r="H7" s="56"/>
      <c r="I7" s="56"/>
      <c r="J7" s="56"/>
      <c r="K7" s="56"/>
      <c r="L7" s="56">
        <f>SUM(E7:K7)</f>
        <v>0</v>
      </c>
    </row>
    <row r="8" spans="1:12" ht="15.75" customHeight="1">
      <c r="A8" s="288" t="s">
        <v>157</v>
      </c>
      <c r="B8" s="289"/>
      <c r="C8" s="289"/>
      <c r="D8" s="1">
        <v>3</v>
      </c>
      <c r="E8" s="58">
        <f>SUM(E6:E7)</f>
        <v>267499600</v>
      </c>
      <c r="F8" s="58">
        <f aca="true" t="shared" si="0" ref="F8:L8">SUM(F6:F7)</f>
        <v>-11081779</v>
      </c>
      <c r="G8" s="58">
        <f t="shared" si="0"/>
        <v>139961898</v>
      </c>
      <c r="H8" s="58">
        <f t="shared" si="0"/>
        <v>8129109</v>
      </c>
      <c r="I8" s="58">
        <f t="shared" si="0"/>
        <v>0</v>
      </c>
      <c r="J8" s="58">
        <f t="shared" si="0"/>
        <v>-11049086</v>
      </c>
      <c r="K8" s="58">
        <f t="shared" si="0"/>
        <v>0</v>
      </c>
      <c r="L8" s="58">
        <f t="shared" si="0"/>
        <v>393459742</v>
      </c>
    </row>
    <row r="9" spans="1:12" ht="14.25" customHeight="1">
      <c r="A9" s="286" t="s">
        <v>158</v>
      </c>
      <c r="B9" s="287"/>
      <c r="C9" s="287"/>
      <c r="D9" s="1">
        <v>4</v>
      </c>
      <c r="E9" s="56"/>
      <c r="F9" s="56"/>
      <c r="G9" s="56"/>
      <c r="H9" s="56"/>
      <c r="I9" s="56"/>
      <c r="J9" s="56"/>
      <c r="K9" s="56"/>
      <c r="L9" s="56">
        <f>SUM(E9:K9)</f>
        <v>0</v>
      </c>
    </row>
    <row r="10" spans="1:12" ht="26.25" customHeight="1">
      <c r="A10" s="286" t="s">
        <v>159</v>
      </c>
      <c r="B10" s="287"/>
      <c r="C10" s="287"/>
      <c r="D10" s="1">
        <v>5</v>
      </c>
      <c r="E10" s="56"/>
      <c r="F10" s="56"/>
      <c r="G10" s="56"/>
      <c r="H10" s="56"/>
      <c r="I10" s="56"/>
      <c r="J10" s="56">
        <v>1214924</v>
      </c>
      <c r="K10" s="56"/>
      <c r="L10" s="56">
        <f>SUM(E10:K10)</f>
        <v>1214924</v>
      </c>
    </row>
    <row r="11" spans="1:12" ht="18.75" customHeight="1">
      <c r="A11" s="286" t="s">
        <v>160</v>
      </c>
      <c r="B11" s="287"/>
      <c r="C11" s="287"/>
      <c r="D11" s="1">
        <v>6</v>
      </c>
      <c r="E11" s="56"/>
      <c r="F11" s="56"/>
      <c r="G11" s="56"/>
      <c r="H11" s="56"/>
      <c r="I11" s="56"/>
      <c r="J11" s="56"/>
      <c r="K11" s="56"/>
      <c r="L11" s="56">
        <f>SUM(E11:K11)</f>
        <v>0</v>
      </c>
    </row>
    <row r="12" spans="1:12" ht="18" customHeight="1">
      <c r="A12" s="286" t="s">
        <v>161</v>
      </c>
      <c r="B12" s="287"/>
      <c r="C12" s="287"/>
      <c r="D12" s="1">
        <v>7</v>
      </c>
      <c r="E12" s="56"/>
      <c r="F12" s="56"/>
      <c r="G12" s="56"/>
      <c r="H12" s="56"/>
      <c r="I12" s="56"/>
      <c r="J12" s="56"/>
      <c r="K12" s="56"/>
      <c r="L12" s="56">
        <f>SUM(E12:K12)</f>
        <v>0</v>
      </c>
    </row>
    <row r="13" spans="1:12" ht="24" customHeight="1">
      <c r="A13" s="288" t="s">
        <v>162</v>
      </c>
      <c r="B13" s="289"/>
      <c r="C13" s="289"/>
      <c r="D13" s="1">
        <v>8</v>
      </c>
      <c r="E13" s="58">
        <f>SUM(E9:E12)</f>
        <v>0</v>
      </c>
      <c r="F13" s="58">
        <f aca="true" t="shared" si="1" ref="F13:L13">SUM(F9:F12)</f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1214924</v>
      </c>
      <c r="K13" s="58">
        <f t="shared" si="1"/>
        <v>0</v>
      </c>
      <c r="L13" s="58">
        <f t="shared" si="1"/>
        <v>1214924</v>
      </c>
    </row>
    <row r="14" spans="1:12" ht="12.75">
      <c r="A14" s="286" t="s">
        <v>163</v>
      </c>
      <c r="B14" s="287"/>
      <c r="C14" s="287"/>
      <c r="D14" s="1">
        <v>9</v>
      </c>
      <c r="E14" s="56"/>
      <c r="F14" s="56"/>
      <c r="G14" s="56"/>
      <c r="H14" s="56"/>
      <c r="I14" s="56">
        <v>2015187.91</v>
      </c>
      <c r="J14" s="56"/>
      <c r="K14" s="56"/>
      <c r="L14" s="56">
        <f>SUM(E14:K14)</f>
        <v>2015187.91</v>
      </c>
    </row>
    <row r="15" spans="1:12" ht="12.75">
      <c r="A15" s="288" t="s">
        <v>164</v>
      </c>
      <c r="B15" s="289"/>
      <c r="C15" s="289"/>
      <c r="D15" s="1">
        <v>10</v>
      </c>
      <c r="E15" s="58">
        <f>SUM(E13:E14)</f>
        <v>0</v>
      </c>
      <c r="F15" s="58">
        <f aca="true" t="shared" si="2" ref="F15:L15">SUM(F13:F14)</f>
        <v>0</v>
      </c>
      <c r="G15" s="58">
        <f t="shared" si="2"/>
        <v>0</v>
      </c>
      <c r="H15" s="58">
        <f t="shared" si="2"/>
        <v>0</v>
      </c>
      <c r="I15" s="58">
        <f t="shared" si="2"/>
        <v>2015187.91</v>
      </c>
      <c r="J15" s="58">
        <f t="shared" si="2"/>
        <v>1214924</v>
      </c>
      <c r="K15" s="58">
        <f t="shared" si="2"/>
        <v>0</v>
      </c>
      <c r="L15" s="58">
        <f t="shared" si="2"/>
        <v>3230111.91</v>
      </c>
    </row>
    <row r="16" spans="1:12" ht="12.75">
      <c r="A16" s="286" t="s">
        <v>165</v>
      </c>
      <c r="B16" s="287"/>
      <c r="C16" s="287"/>
      <c r="D16" s="1">
        <v>11</v>
      </c>
      <c r="E16" s="56"/>
      <c r="F16" s="56"/>
      <c r="G16" s="56"/>
      <c r="H16" s="56"/>
      <c r="I16" s="56"/>
      <c r="J16" s="56"/>
      <c r="K16" s="56"/>
      <c r="L16" s="56">
        <f>SUM(E16:K16)</f>
        <v>0</v>
      </c>
    </row>
    <row r="17" spans="1:12" ht="12.75">
      <c r="A17" s="286" t="s">
        <v>166</v>
      </c>
      <c r="B17" s="287"/>
      <c r="C17" s="287"/>
      <c r="D17" s="1">
        <v>12</v>
      </c>
      <c r="E17" s="56"/>
      <c r="F17" s="56"/>
      <c r="G17" s="56"/>
      <c r="H17" s="56"/>
      <c r="I17" s="56"/>
      <c r="J17" s="56"/>
      <c r="K17" s="56"/>
      <c r="L17" s="56">
        <f>SUM(E17:K17)</f>
        <v>0</v>
      </c>
    </row>
    <row r="18" spans="1:12" ht="12.75">
      <c r="A18" s="286" t="s">
        <v>167</v>
      </c>
      <c r="B18" s="287"/>
      <c r="C18" s="287"/>
      <c r="D18" s="1">
        <v>13</v>
      </c>
      <c r="E18" s="56"/>
      <c r="F18" s="56"/>
      <c r="G18" s="56">
        <v>-10301</v>
      </c>
      <c r="H18" s="56"/>
      <c r="I18" s="56"/>
      <c r="J18" s="56"/>
      <c r="K18" s="56"/>
      <c r="L18" s="56">
        <f>SUM(E18:K18)</f>
        <v>-10301</v>
      </c>
    </row>
    <row r="19" spans="1:12" ht="12.75">
      <c r="A19" s="286" t="s">
        <v>168</v>
      </c>
      <c r="B19" s="287"/>
      <c r="C19" s="287"/>
      <c r="D19" s="1">
        <v>14</v>
      </c>
      <c r="E19" s="56"/>
      <c r="F19" s="56"/>
      <c r="G19" s="56">
        <v>8129109</v>
      </c>
      <c r="H19" s="56">
        <v>-8129109</v>
      </c>
      <c r="I19" s="56"/>
      <c r="J19" s="56"/>
      <c r="K19" s="56"/>
      <c r="L19" s="56">
        <f>SUM(E19:K19)</f>
        <v>0</v>
      </c>
    </row>
    <row r="20" spans="1:12" ht="12.75">
      <c r="A20" s="286" t="s">
        <v>169</v>
      </c>
      <c r="B20" s="287"/>
      <c r="C20" s="287"/>
      <c r="D20" s="1">
        <v>15</v>
      </c>
      <c r="E20" s="56"/>
      <c r="F20" s="56"/>
      <c r="G20" s="56"/>
      <c r="H20" s="56"/>
      <c r="I20" s="56"/>
      <c r="J20" s="56"/>
      <c r="K20" s="56"/>
      <c r="L20" s="56">
        <f>SUM(E20:K20)</f>
        <v>0</v>
      </c>
    </row>
    <row r="21" spans="1:12" ht="12.75">
      <c r="A21" s="288" t="s">
        <v>170</v>
      </c>
      <c r="B21" s="289"/>
      <c r="C21" s="289"/>
      <c r="D21" s="1">
        <v>16</v>
      </c>
      <c r="E21" s="58">
        <f>SUM(E19:E20)</f>
        <v>0</v>
      </c>
      <c r="F21" s="58">
        <f aca="true" t="shared" si="3" ref="F21:L21">SUM(F19:F20)</f>
        <v>0</v>
      </c>
      <c r="G21" s="58">
        <f t="shared" si="3"/>
        <v>8129109</v>
      </c>
      <c r="H21" s="58">
        <f t="shared" si="3"/>
        <v>-8129109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8">
        <f t="shared" si="3"/>
        <v>0</v>
      </c>
    </row>
    <row r="22" spans="1:12" ht="25.5" customHeight="1">
      <c r="A22" s="294" t="s">
        <v>209</v>
      </c>
      <c r="B22" s="295"/>
      <c r="C22" s="295"/>
      <c r="D22" s="4">
        <v>17</v>
      </c>
      <c r="E22" s="59">
        <f>E8+E15+E16+E17+E18+E21</f>
        <v>267499600</v>
      </c>
      <c r="F22" s="59">
        <f aca="true" t="shared" si="4" ref="F22:L22">F8+F15+F16+F17+F18+F21</f>
        <v>-11081779</v>
      </c>
      <c r="G22" s="59">
        <f t="shared" si="4"/>
        <v>148080706</v>
      </c>
      <c r="H22" s="59">
        <f t="shared" si="4"/>
        <v>0</v>
      </c>
      <c r="I22" s="59">
        <f t="shared" si="4"/>
        <v>2015187.91</v>
      </c>
      <c r="J22" s="59">
        <f t="shared" si="4"/>
        <v>-9834162</v>
      </c>
      <c r="K22" s="59">
        <f t="shared" si="4"/>
        <v>0</v>
      </c>
      <c r="L22" s="59">
        <f t="shared" si="4"/>
        <v>396679552.91</v>
      </c>
    </row>
    <row r="23" spans="1:12" ht="12.75">
      <c r="A23" s="290" t="s">
        <v>201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L20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96" t="s">
        <v>185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8" customFormat="1" ht="47.25" customHeight="1">
      <c r="A4" s="298" t="s">
        <v>235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297" t="s">
        <v>202</v>
      </c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297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2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>
      <c r="A14" s="297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2013-01-29T23:19:14Z</cp:lastPrinted>
  <dcterms:created xsi:type="dcterms:W3CDTF">2008-10-17T11:51:54Z</dcterms:created>
  <dcterms:modified xsi:type="dcterms:W3CDTF">2014-02-14T10:31:54Z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